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\\10.54.234.115\ncorr\Procurement\NCORR RFPs\2023 Modular_130 homes\"/>
    </mc:Choice>
  </mc:AlternateContent>
  <xr:revisionPtr revIDLastSave="0" documentId="13_ncr:1_{F23F0A1D-AF95-4354-ADBC-61A315A0D3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achment A Pricing" sheetId="2" r:id="rId1"/>
  </sheets>
  <definedNames>
    <definedName name="_xlnm._FilterDatabase" localSheetId="0" hidden="1">'Attachment A Pricing'!$A$7:$J$156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6" i="2" l="1"/>
  <c r="J51" i="2"/>
  <c r="J33" i="2"/>
  <c r="J22" i="2"/>
  <c r="J31" i="2"/>
  <c r="J117" i="2"/>
  <c r="J148" i="2"/>
  <c r="J149" i="2"/>
  <c r="J150" i="2"/>
  <c r="J151" i="2"/>
  <c r="J152" i="2"/>
  <c r="J153" i="2"/>
  <c r="J154" i="2"/>
  <c r="J155" i="2"/>
  <c r="J147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22" i="2"/>
  <c r="J109" i="2"/>
  <c r="J110" i="2"/>
  <c r="J111" i="2"/>
  <c r="J112" i="2"/>
  <c r="J113" i="2"/>
  <c r="J114" i="2"/>
  <c r="J115" i="2"/>
  <c r="J116" i="2"/>
  <c r="J118" i="2"/>
  <c r="J108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92" i="2"/>
  <c r="J77" i="2"/>
  <c r="J78" i="2"/>
  <c r="J79" i="2"/>
  <c r="J80" i="2"/>
  <c r="J81" i="2"/>
  <c r="J82" i="2"/>
  <c r="J83" i="2"/>
  <c r="J84" i="2"/>
  <c r="J85" i="2"/>
  <c r="J86" i="2"/>
  <c r="J87" i="2"/>
  <c r="J88" i="2"/>
  <c r="J76" i="2"/>
  <c r="J70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1" i="2"/>
  <c r="J72" i="2"/>
  <c r="J73" i="2"/>
  <c r="J74" i="2"/>
  <c r="J54" i="2"/>
  <c r="J47" i="2"/>
  <c r="J48" i="2"/>
  <c r="J49" i="2"/>
  <c r="J50" i="2"/>
  <c r="J46" i="2"/>
  <c r="J37" i="2"/>
  <c r="J38" i="2"/>
  <c r="J39" i="2"/>
  <c r="J40" i="2"/>
  <c r="J41" i="2"/>
  <c r="J42" i="2"/>
  <c r="J43" i="2"/>
  <c r="J44" i="2"/>
  <c r="J36" i="2"/>
  <c r="J26" i="2"/>
  <c r="J27" i="2"/>
  <c r="J28" i="2"/>
  <c r="J29" i="2"/>
  <c r="J30" i="2"/>
  <c r="J32" i="2"/>
  <c r="J25" i="2"/>
  <c r="J17" i="2"/>
  <c r="J9" i="2"/>
  <c r="J10" i="2"/>
  <c r="J11" i="2"/>
  <c r="J12" i="2"/>
  <c r="J13" i="2"/>
  <c r="J14" i="2"/>
  <c r="J15" i="2"/>
  <c r="J16" i="2"/>
  <c r="J18" i="2"/>
  <c r="J19" i="2"/>
  <c r="J20" i="2"/>
  <c r="J21" i="2"/>
  <c r="J23" i="2"/>
  <c r="J119" i="2" l="1"/>
  <c r="J89" i="2"/>
  <c r="J158" i="2" l="1"/>
</calcChain>
</file>

<file path=xl/sharedStrings.xml><?xml version="1.0" encoding="utf-8"?>
<sst xmlns="http://schemas.openxmlformats.org/spreadsheetml/2006/main" count="812" uniqueCount="380">
  <si>
    <t>TOTAL</t>
  </si>
  <si>
    <t>City</t>
  </si>
  <si>
    <t>County</t>
  </si>
  <si>
    <t>Final Cost</t>
  </si>
  <si>
    <t>No</t>
  </si>
  <si>
    <t>Yes</t>
  </si>
  <si>
    <t>Fayetteville</t>
  </si>
  <si>
    <t>Cumberland</t>
  </si>
  <si>
    <t>Lumberton</t>
  </si>
  <si>
    <t>Robeson</t>
  </si>
  <si>
    <t>Columbus</t>
  </si>
  <si>
    <t>Tabor City</t>
  </si>
  <si>
    <t>Whiteville</t>
  </si>
  <si>
    <t>Chadbourn</t>
  </si>
  <si>
    <t>Goldsboro</t>
  </si>
  <si>
    <t>Wayne</t>
  </si>
  <si>
    <t>Edgecombe</t>
  </si>
  <si>
    <t>Raeford</t>
  </si>
  <si>
    <t>Hoke</t>
  </si>
  <si>
    <t>Fair Bluff</t>
  </si>
  <si>
    <t>Fairmont</t>
  </si>
  <si>
    <t>Red Springs</t>
  </si>
  <si>
    <t>Colerain</t>
  </si>
  <si>
    <t>Bertie</t>
  </si>
  <si>
    <t>Windsor</t>
  </si>
  <si>
    <t>Pamlico</t>
  </si>
  <si>
    <t>Bayboro</t>
  </si>
  <si>
    <t>Kinston</t>
  </si>
  <si>
    <t>Lenoir</t>
  </si>
  <si>
    <t>Orrum</t>
  </si>
  <si>
    <t>Clarkton</t>
  </si>
  <si>
    <t>Bladen</t>
  </si>
  <si>
    <t>Bladenboro</t>
  </si>
  <si>
    <t>Burgaw</t>
  </si>
  <si>
    <t>Pender</t>
  </si>
  <si>
    <t>Carteret</t>
  </si>
  <si>
    <t>Wallace</t>
  </si>
  <si>
    <t>Duplin</t>
  </si>
  <si>
    <t>Princeville</t>
  </si>
  <si>
    <t>New Hanover</t>
  </si>
  <si>
    <t>Roseboro</t>
  </si>
  <si>
    <t>Sampson</t>
  </si>
  <si>
    <t>Riegelwood</t>
  </si>
  <si>
    <t>Project 
Number</t>
  </si>
  <si>
    <t>IFB Number:</t>
  </si>
  <si>
    <t>IFB Description:</t>
  </si>
  <si>
    <t>Vendor Name:</t>
  </si>
  <si>
    <t>[Type Vendor Name]</t>
  </si>
  <si>
    <t>Elevation 
Required 
(Y/N)</t>
  </si>
  <si>
    <t>Lump Sum 
for Elevation 
(Cap $22,000)</t>
  </si>
  <si>
    <t>Address</t>
  </si>
  <si>
    <t>APP-08219</t>
  </si>
  <si>
    <t>APP-03027</t>
  </si>
  <si>
    <t>APP-06969</t>
  </si>
  <si>
    <t>APP-03348</t>
  </si>
  <si>
    <t>APP-00769</t>
  </si>
  <si>
    <t>APP-08082</t>
  </si>
  <si>
    <t>APP-07482</t>
  </si>
  <si>
    <t>APP-04377</t>
  </si>
  <si>
    <t>APP-02996</t>
  </si>
  <si>
    <t>APP-04587</t>
  </si>
  <si>
    <t>APP-06964</t>
  </si>
  <si>
    <t>APP-00786</t>
  </si>
  <si>
    <t>APP-06362</t>
  </si>
  <si>
    <t>APP-08571</t>
  </si>
  <si>
    <t>APP-06342</t>
  </si>
  <si>
    <t>APP-06641</t>
  </si>
  <si>
    <t>APP-05346</t>
  </si>
  <si>
    <t>APP-08899</t>
  </si>
  <si>
    <t>APP-04561</t>
  </si>
  <si>
    <t>APP-06105</t>
  </si>
  <si>
    <t>APP-05096</t>
  </si>
  <si>
    <t>APP-06533</t>
  </si>
  <si>
    <t>APP-06037</t>
  </si>
  <si>
    <t>APP-06695</t>
  </si>
  <si>
    <t>APP-04276</t>
  </si>
  <si>
    <t>APP-06822</t>
  </si>
  <si>
    <t>APP-06459</t>
  </si>
  <si>
    <t>APP-04548</t>
  </si>
  <si>
    <t>APP-07049</t>
  </si>
  <si>
    <t>APP-07003</t>
  </si>
  <si>
    <t>APP-01367</t>
  </si>
  <si>
    <t>APP-05990</t>
  </si>
  <si>
    <t>APP-05349</t>
  </si>
  <si>
    <t>APP-05059</t>
  </si>
  <si>
    <t>APP-06568</t>
  </si>
  <si>
    <t>APP-05396</t>
  </si>
  <si>
    <t>APP-04918</t>
  </si>
  <si>
    <t>APP-03540</t>
  </si>
  <si>
    <t>APP-05493</t>
  </si>
  <si>
    <t>APP-08544</t>
  </si>
  <si>
    <t>APP-07227</t>
  </si>
  <si>
    <t>APP-09165</t>
  </si>
  <si>
    <t>APP-06640</t>
  </si>
  <si>
    <t>APP-05076</t>
  </si>
  <si>
    <t>APP-08997</t>
  </si>
  <si>
    <t>APP-07217</t>
  </si>
  <si>
    <t>APP-03434</t>
  </si>
  <si>
    <t>APP-07278</t>
  </si>
  <si>
    <t>APP-06898</t>
  </si>
  <si>
    <t>APP-05219</t>
  </si>
  <si>
    <t>APP-06510</t>
  </si>
  <si>
    <t>APP-08755</t>
  </si>
  <si>
    <t>APP-06024</t>
  </si>
  <si>
    <t>APP-04991</t>
  </si>
  <si>
    <t>APP-08243</t>
  </si>
  <si>
    <t>APP-08907</t>
  </si>
  <si>
    <t>APP-00579</t>
  </si>
  <si>
    <t>APP-02606</t>
  </si>
  <si>
    <t>APP-06889</t>
  </si>
  <si>
    <t>APP-07722</t>
  </si>
  <si>
    <t>APP-04071</t>
  </si>
  <si>
    <t>APP-04745</t>
  </si>
  <si>
    <t>APP-08498</t>
  </si>
  <si>
    <t>APP-09491</t>
  </si>
  <si>
    <t>APP-06021</t>
  </si>
  <si>
    <t>APP-07415</t>
  </si>
  <si>
    <t>APP-08999</t>
  </si>
  <si>
    <t>APP-03186</t>
  </si>
  <si>
    <t>APP-05972</t>
  </si>
  <si>
    <t>APP-08987</t>
  </si>
  <si>
    <t>APP-09323</t>
  </si>
  <si>
    <t>APP-08242</t>
  </si>
  <si>
    <t>APP-09730</t>
  </si>
  <si>
    <t>APP-06967</t>
  </si>
  <si>
    <t>APP-06501</t>
  </si>
  <si>
    <t>APP-07932</t>
  </si>
  <si>
    <t>APP-05286</t>
  </si>
  <si>
    <t>APP-07524</t>
  </si>
  <si>
    <t>APP-06474</t>
  </si>
  <si>
    <t>APP-05776</t>
  </si>
  <si>
    <t>APP-07397</t>
  </si>
  <si>
    <t>APP-09116</t>
  </si>
  <si>
    <t>APP-07206</t>
  </si>
  <si>
    <t>APP-06884</t>
  </si>
  <si>
    <t>APP-04961</t>
  </si>
  <si>
    <t>APP-07167</t>
  </si>
  <si>
    <t>APP-07410</t>
  </si>
  <si>
    <t>APP-05544</t>
  </si>
  <si>
    <t>APP-04464</t>
  </si>
  <si>
    <t>APP-06381</t>
  </si>
  <si>
    <t>APP-01436</t>
  </si>
  <si>
    <t>APP-03738</t>
  </si>
  <si>
    <t>APP-09034</t>
  </si>
  <si>
    <t>APP-08566</t>
  </si>
  <si>
    <t>APP-01113</t>
  </si>
  <si>
    <t>APP-09504</t>
  </si>
  <si>
    <t>APP-03250</t>
  </si>
  <si>
    <t>APP-03395</t>
  </si>
  <si>
    <t>APP-05213</t>
  </si>
  <si>
    <t>APP-05449</t>
  </si>
  <si>
    <t>APP-05578</t>
  </si>
  <si>
    <t>APP-03344</t>
  </si>
  <si>
    <t>APP-07927</t>
  </si>
  <si>
    <t>APP-07295</t>
  </si>
  <si>
    <t>APP-08121</t>
  </si>
  <si>
    <t>APP-07543</t>
  </si>
  <si>
    <t>APP-05051</t>
  </si>
  <si>
    <t>APP-04515</t>
  </si>
  <si>
    <t>APP-08152</t>
  </si>
  <si>
    <t>APP-04717</t>
  </si>
  <si>
    <t>APP-06504</t>
  </si>
  <si>
    <t>APP-03526</t>
  </si>
  <si>
    <t>APP-07926</t>
  </si>
  <si>
    <t>APP-07014</t>
  </si>
  <si>
    <t>APP-08464</t>
  </si>
  <si>
    <t>APP-06943</t>
  </si>
  <si>
    <t>APP-05321</t>
  </si>
  <si>
    <t>APP-06071</t>
  </si>
  <si>
    <t>APP-08689</t>
  </si>
  <si>
    <t>APP-06826</t>
  </si>
  <si>
    <t>APP-09372</t>
  </si>
  <si>
    <t>APP-02679</t>
  </si>
  <si>
    <t>APP-09829</t>
  </si>
  <si>
    <t>APP-05298</t>
  </si>
  <si>
    <t>APP-07147</t>
  </si>
  <si>
    <t>APP-07806</t>
  </si>
  <si>
    <t>APP-08140</t>
  </si>
  <si>
    <t>APP-03798</t>
  </si>
  <si>
    <t>189 MCINTYRE CHURCH RD</t>
  </si>
  <si>
    <t>11262 Old Highway 74</t>
  </si>
  <si>
    <t>118 codie lane</t>
  </si>
  <si>
    <t>662 Deerstand Dr.</t>
  </si>
  <si>
    <t>816 Sessoms St</t>
  </si>
  <si>
    <t>611 Butler Town rd</t>
  </si>
  <si>
    <t>115 Cooper Road</t>
  </si>
  <si>
    <t>241 Justin Avenue</t>
  </si>
  <si>
    <t>2425 Governors Road</t>
  </si>
  <si>
    <t>3675 Old Stage Hwy</t>
  </si>
  <si>
    <t>5380 County Line Rd.</t>
  </si>
  <si>
    <t>309 Beasley Street</t>
  </si>
  <si>
    <t>940 Center Rd.</t>
  </si>
  <si>
    <t>208 Hardy Graham Rd.</t>
  </si>
  <si>
    <t>401 Mundy Street</t>
  </si>
  <si>
    <t>57 Rufus Lewis Rd.</t>
  </si>
  <si>
    <t>8524 wiregrass rd P.o box 1</t>
  </si>
  <si>
    <t>1107 Avery Street</t>
  </si>
  <si>
    <t>1256 Mack D Road</t>
  </si>
  <si>
    <t>277 Cedar Branch Rd</t>
  </si>
  <si>
    <t>106 Brantville Road</t>
  </si>
  <si>
    <t>512 N. Dickson St.</t>
  </si>
  <si>
    <t>3170 General Howe Road</t>
  </si>
  <si>
    <t>1183 Elkton Road</t>
  </si>
  <si>
    <t>8668 Old HWY 74</t>
  </si>
  <si>
    <t>25950 NC Hwy 210</t>
  </si>
  <si>
    <t>73 Troy-Willis Dr.</t>
  </si>
  <si>
    <t>120 Robeson Pines Rd</t>
  </si>
  <si>
    <t>1485 Brighten Rd</t>
  </si>
  <si>
    <t>89 Bird Cage Est</t>
  </si>
  <si>
    <t>31 Bryant St.</t>
  </si>
  <si>
    <t>628 Croatan st</t>
  </si>
  <si>
    <t>4970 NC 211 HWY W</t>
  </si>
  <si>
    <t>700 Longleaf Avenue</t>
  </si>
  <si>
    <t>307 simmons street</t>
  </si>
  <si>
    <t>5576 old lumberton rd</t>
  </si>
  <si>
    <t>342 US Hwy 13/17 South</t>
  </si>
  <si>
    <t>356 Orange Street</t>
  </si>
  <si>
    <t>2382 BEULAH CHRUCH ROAD</t>
  </si>
  <si>
    <t>202 N. Mitchell Ford Rd</t>
  </si>
  <si>
    <t>748 Indian Woods Road</t>
  </si>
  <si>
    <t>1005 James St</t>
  </si>
  <si>
    <t>7204 Hwy 17 #B</t>
  </si>
  <si>
    <t>958 Saint John Church Rd</t>
  </si>
  <si>
    <t>899 Deep Bottom RD</t>
  </si>
  <si>
    <t>1813 NC Highway 42</t>
  </si>
  <si>
    <t>10496 South W.R. Latham St.</t>
  </si>
  <si>
    <t>90 Anderson Bellamy Ave</t>
  </si>
  <si>
    <t>192 King Tuck Rd.</t>
  </si>
  <si>
    <t>142 NE 3rd Street</t>
  </si>
  <si>
    <t>294 Auston Road</t>
  </si>
  <si>
    <t>14242 old lake road</t>
  </si>
  <si>
    <t>1491 Rico Rd</t>
  </si>
  <si>
    <t>16 Loop Road</t>
  </si>
  <si>
    <t>496 Pine Cir Rd</t>
  </si>
  <si>
    <t>429 FRANK ST</t>
  </si>
  <si>
    <t>2004 Glenhaven Lane</t>
  </si>
  <si>
    <t>3699 E NC 130 Hwy</t>
  </si>
  <si>
    <t>153 DEW OIL PLANT RD</t>
  </si>
  <si>
    <t>1570 Temples Point Road</t>
  </si>
  <si>
    <t>207 Bluegrass Lane</t>
  </si>
  <si>
    <t>101 Grace St.</t>
  </si>
  <si>
    <t>90 Castle Ln</t>
  </si>
  <si>
    <t>18 Sentells Park</t>
  </si>
  <si>
    <t>648 Merrimon Rd</t>
  </si>
  <si>
    <t>117 Tommys Drive</t>
  </si>
  <si>
    <t>52 sanders road</t>
  </si>
  <si>
    <t>220 Chappin Street</t>
  </si>
  <si>
    <t>3322 Burney Rd</t>
  </si>
  <si>
    <t>67 Vinegar Hill Rd</t>
  </si>
  <si>
    <t>337 Turkey Branch Rd.</t>
  </si>
  <si>
    <t>150 Prichard Ave</t>
  </si>
  <si>
    <t>84 fox st</t>
  </si>
  <si>
    <t>102 S.M.L.K.Jr.Ave</t>
  </si>
  <si>
    <t>518 Clyde Hatcher Rd</t>
  </si>
  <si>
    <t>86 McDowell</t>
  </si>
  <si>
    <t>1112 Barker St</t>
  </si>
  <si>
    <t>309B Dreadnaught Rd</t>
  </si>
  <si>
    <t>196 Holden Rd</t>
  </si>
  <si>
    <t>260 Little Kinston Road</t>
  </si>
  <si>
    <t>124 Jamaica Queen Lane</t>
  </si>
  <si>
    <t>2729 shaw mill rd</t>
  </si>
  <si>
    <t>161 Stelleys Tabernacle Church Road</t>
  </si>
  <si>
    <t>809 Tarboro Street</t>
  </si>
  <si>
    <t>403 Margaret st</t>
  </si>
  <si>
    <t>1805 Haywood Avenue</t>
  </si>
  <si>
    <t>88 Phoenix Road</t>
  </si>
  <si>
    <t>1579 South Chicken rd</t>
  </si>
  <si>
    <t>120 Brick City Rd.</t>
  </si>
  <si>
    <t>86 Jordan Rd</t>
  </si>
  <si>
    <t>460 Lark Avenue</t>
  </si>
  <si>
    <t>416 Mooretown Rd</t>
  </si>
  <si>
    <t>409 South Center St</t>
  </si>
  <si>
    <t>289 Phillip Drive</t>
  </si>
  <si>
    <t>47 Grove Church Road</t>
  </si>
  <si>
    <t>483 Shaw Rd</t>
  </si>
  <si>
    <t>242 Orange Street Extension</t>
  </si>
  <si>
    <t>137 Billy Price Rd</t>
  </si>
  <si>
    <t>157 Hill Rd</t>
  </si>
  <si>
    <t>16871 NC Highway 71</t>
  </si>
  <si>
    <t>179 Heartache ln.</t>
  </si>
  <si>
    <t>46 Stanley Circle</t>
  </si>
  <si>
    <t>1515 Jenkins Road</t>
  </si>
  <si>
    <t>105 watering street</t>
  </si>
  <si>
    <t>179 Todd Britt Court</t>
  </si>
  <si>
    <t>536 Edgar Street</t>
  </si>
  <si>
    <t>3501 Hwy 46 W</t>
  </si>
  <si>
    <t>104 Johnson Blvd</t>
  </si>
  <si>
    <t>1976 Microwave Tower Road</t>
  </si>
  <si>
    <t>2122 Pony Farm Rd</t>
  </si>
  <si>
    <t>260 Carver Falls Road</t>
  </si>
  <si>
    <t>3085 Thompsontown road</t>
  </si>
  <si>
    <t>2487 Catherine Lake Rd</t>
  </si>
  <si>
    <t>2217 Murray Street</t>
  </si>
  <si>
    <t>2271 Bayshore Dr SW</t>
  </si>
  <si>
    <t>854 Clyde Hatcher rd</t>
  </si>
  <si>
    <t>308 McKoy Street</t>
  </si>
  <si>
    <t>15404 Peabridge Rd</t>
  </si>
  <si>
    <t>1683 NC 24 and 50 Hwy</t>
  </si>
  <si>
    <t>1614 Lanvale Rd NE</t>
  </si>
  <si>
    <t>9310 NC HWY 130 BYPASS</t>
  </si>
  <si>
    <t>139 Sunrise Dr</t>
  </si>
  <si>
    <t>2668 N. Hilltop Rd</t>
  </si>
  <si>
    <t>637 Quail Run Road</t>
  </si>
  <si>
    <t>205 N. 4th Street</t>
  </si>
  <si>
    <t>1614 Colonial Way</t>
  </si>
  <si>
    <t>1384 Taylor Heath Rd</t>
  </si>
  <si>
    <t>Maxton</t>
  </si>
  <si>
    <t>Rocky Point</t>
  </si>
  <si>
    <t>Maple Hill</t>
  </si>
  <si>
    <t>Evergreen</t>
  </si>
  <si>
    <t>Clarendon</t>
  </si>
  <si>
    <t>Creswell</t>
  </si>
  <si>
    <t>Jacksonville</t>
  </si>
  <si>
    <t>New Bern</t>
  </si>
  <si>
    <t>Elizabethtown</t>
  </si>
  <si>
    <t>Morehead City</t>
  </si>
  <si>
    <t>Currie</t>
  </si>
  <si>
    <t>Council</t>
  </si>
  <si>
    <t>Belhaven</t>
  </si>
  <si>
    <t>Washington</t>
  </si>
  <si>
    <t>Lewiston Woodville</t>
  </si>
  <si>
    <t>Pollocksville</t>
  </si>
  <si>
    <t>St. Pauls</t>
  </si>
  <si>
    <t>Oak Island</t>
  </si>
  <si>
    <t>Rowland</t>
  </si>
  <si>
    <t>Clinton</t>
  </si>
  <si>
    <t>Havelock</t>
  </si>
  <si>
    <t>Harrells</t>
  </si>
  <si>
    <t>Saint Pauls</t>
  </si>
  <si>
    <t>Beaufort</t>
  </si>
  <si>
    <t>White Oak</t>
  </si>
  <si>
    <t>Richlands</t>
  </si>
  <si>
    <t>Holly Ridge</t>
  </si>
  <si>
    <t>Swansboro</t>
  </si>
  <si>
    <t>Rockingham</t>
  </si>
  <si>
    <t>Laurinburg</t>
  </si>
  <si>
    <t>Warsaw</t>
  </si>
  <si>
    <t>Kelly</t>
  </si>
  <si>
    <t>Battleboro</t>
  </si>
  <si>
    <t>Seven Springs</t>
  </si>
  <si>
    <t>Lumber Bridge</t>
  </si>
  <si>
    <t>Supply</t>
  </si>
  <si>
    <t>Onslow</t>
  </si>
  <si>
    <t>Craven</t>
  </si>
  <si>
    <t>Jones</t>
  </si>
  <si>
    <t>Brunswick</t>
  </si>
  <si>
    <t>Richmond</t>
  </si>
  <si>
    <t>Scotland</t>
  </si>
  <si>
    <t>Northampton</t>
  </si>
  <si>
    <t>Application Number</t>
  </si>
  <si>
    <t>Y</t>
  </si>
  <si>
    <t>Hampstead</t>
  </si>
  <si>
    <t>N</t>
  </si>
  <si>
    <t>Accessibility 
Needs 
(Yes/No)</t>
  </si>
  <si>
    <t>APP-08854</t>
  </si>
  <si>
    <t>TOTAL: Modular and Modular + Elevation - Turner (14)</t>
  </si>
  <si>
    <t>TOTAL: Modular and Modular + Elevation - Whitney I (34)</t>
  </si>
  <si>
    <t>TOTAL: Modular and Modular + Elevation - Winston (33)</t>
  </si>
  <si>
    <t>Price Per Square Foot</t>
  </si>
  <si>
    <t>Delco</t>
  </si>
  <si>
    <t>422 West Columbus St</t>
  </si>
  <si>
    <t>2613 Hill Circle Drive</t>
  </si>
  <si>
    <t>TOTAL: Modular and Modular + Elevation - Winslow II (26)</t>
  </si>
  <si>
    <t>APP-05783</t>
  </si>
  <si>
    <t>225 McCormick Ln.</t>
  </si>
  <si>
    <t>Wilmington</t>
  </si>
  <si>
    <t>TOTAL: Modular and Modular + Elevation - Hadley I Ranch (23)</t>
  </si>
  <si>
    <t>Maysville</t>
  </si>
  <si>
    <r>
      <t xml:space="preserve">Modular - </t>
    </r>
    <r>
      <rPr>
        <b/>
        <sz val="11"/>
        <color rgb="FF0070C0"/>
        <rFont val="Calibri"/>
        <family val="2"/>
        <scheme val="minor"/>
      </rPr>
      <t>Hadley I Ranch</t>
    </r>
    <r>
      <rPr>
        <b/>
        <sz val="11"/>
        <color theme="1"/>
        <rFont val="Calibri"/>
        <family val="2"/>
        <scheme val="minor"/>
      </rPr>
      <t xml:space="preserve"> - 1234 SQFT. (15)</t>
    </r>
  </si>
  <si>
    <r>
      <t xml:space="preserve">Modular + Elevation - </t>
    </r>
    <r>
      <rPr>
        <b/>
        <sz val="11"/>
        <color rgb="FF0070C0"/>
        <rFont val="Calibri"/>
        <family val="2"/>
        <scheme val="minor"/>
      </rPr>
      <t>Hadley I Ranch</t>
    </r>
    <r>
      <rPr>
        <b/>
        <sz val="11"/>
        <color theme="1"/>
        <rFont val="Calibri"/>
        <family val="2"/>
        <scheme val="minor"/>
      </rPr>
      <t xml:space="preserve"> - 1234 SQFT. (8)</t>
    </r>
  </si>
  <si>
    <r>
      <t xml:space="preserve">Modular - </t>
    </r>
    <r>
      <rPr>
        <b/>
        <sz val="11"/>
        <color rgb="FF0070C0"/>
        <rFont val="Calibri"/>
        <family val="2"/>
        <scheme val="minor"/>
      </rPr>
      <t>Turner</t>
    </r>
    <r>
      <rPr>
        <b/>
        <sz val="11"/>
        <color theme="1"/>
        <rFont val="Calibri"/>
        <family val="2"/>
        <scheme val="minor"/>
      </rPr>
      <t xml:space="preserve"> - 2108 SQFT. (9)</t>
    </r>
  </si>
  <si>
    <r>
      <t xml:space="preserve">Modular + Elevation - </t>
    </r>
    <r>
      <rPr>
        <b/>
        <sz val="11"/>
        <color rgb="FF0070C0"/>
        <rFont val="Calibri"/>
        <family val="2"/>
        <scheme val="minor"/>
      </rPr>
      <t>Turner</t>
    </r>
    <r>
      <rPr>
        <b/>
        <sz val="11"/>
        <color theme="1"/>
        <rFont val="Calibri"/>
        <family val="2"/>
        <scheme val="minor"/>
      </rPr>
      <t xml:space="preserve"> - 2108 SQFT. (5)</t>
    </r>
  </si>
  <si>
    <r>
      <t xml:space="preserve">Modular - </t>
    </r>
    <r>
      <rPr>
        <b/>
        <sz val="11"/>
        <color rgb="FF0070C0"/>
        <rFont val="Calibri"/>
        <family val="2"/>
        <scheme val="minor"/>
      </rPr>
      <t>Whitney I</t>
    </r>
    <r>
      <rPr>
        <b/>
        <sz val="11"/>
        <color theme="1"/>
        <rFont val="Calibri"/>
        <family val="2"/>
        <scheme val="minor"/>
      </rPr>
      <t xml:space="preserve"> - 1216 SQFT. (21)</t>
    </r>
  </si>
  <si>
    <r>
      <t xml:space="preserve">Modular + Elevation - </t>
    </r>
    <r>
      <rPr>
        <b/>
        <sz val="11"/>
        <color rgb="FF0070C0"/>
        <rFont val="Calibri"/>
        <family val="2"/>
        <scheme val="minor"/>
      </rPr>
      <t>Whitney I</t>
    </r>
    <r>
      <rPr>
        <b/>
        <sz val="11"/>
        <color theme="1"/>
        <rFont val="Calibri"/>
        <family val="2"/>
        <scheme val="minor"/>
      </rPr>
      <t xml:space="preserve"> - 1216 SQFT. (13)</t>
    </r>
  </si>
  <si>
    <r>
      <t xml:space="preserve">Modular - </t>
    </r>
    <r>
      <rPr>
        <b/>
        <sz val="11"/>
        <color rgb="FF0070C0"/>
        <rFont val="Calibri"/>
        <family val="2"/>
        <scheme val="minor"/>
      </rPr>
      <t>Winslow II</t>
    </r>
    <r>
      <rPr>
        <b/>
        <sz val="11"/>
        <color theme="1"/>
        <rFont val="Calibri"/>
        <family val="2"/>
        <scheme val="minor"/>
      </rPr>
      <t xml:space="preserve"> - 1601 SQFT. (15)</t>
    </r>
  </si>
  <si>
    <r>
      <t xml:space="preserve">Modular + Elevation - </t>
    </r>
    <r>
      <rPr>
        <b/>
        <sz val="11"/>
        <color rgb="FF0070C0"/>
        <rFont val="Calibri"/>
        <family val="2"/>
        <scheme val="minor"/>
      </rPr>
      <t>Winslow II</t>
    </r>
    <r>
      <rPr>
        <b/>
        <sz val="11"/>
        <color theme="1"/>
        <rFont val="Calibri"/>
        <family val="2"/>
        <scheme val="minor"/>
      </rPr>
      <t xml:space="preserve"> - 1601 SQFT. (11)</t>
    </r>
  </si>
  <si>
    <r>
      <t xml:space="preserve">Modular - </t>
    </r>
    <r>
      <rPr>
        <b/>
        <sz val="11"/>
        <color rgb="FF0070C0"/>
        <rFont val="Calibri"/>
        <family val="2"/>
        <scheme val="minor"/>
      </rPr>
      <t>Winston</t>
    </r>
    <r>
      <rPr>
        <b/>
        <sz val="11"/>
        <color theme="1"/>
        <rFont val="Calibri"/>
        <family val="2"/>
        <scheme val="minor"/>
      </rPr>
      <t xml:space="preserve"> - 1004 SQFT. (24)</t>
    </r>
  </si>
  <si>
    <r>
      <t xml:space="preserve">Modular + Elevation - </t>
    </r>
    <r>
      <rPr>
        <b/>
        <sz val="11"/>
        <color rgb="FF0070C0"/>
        <rFont val="Calibri"/>
        <family val="2"/>
        <scheme val="minor"/>
      </rPr>
      <t>Winston</t>
    </r>
    <r>
      <rPr>
        <b/>
        <sz val="11"/>
        <color theme="1"/>
        <rFont val="Calibri"/>
        <family val="2"/>
        <scheme val="minor"/>
      </rPr>
      <t xml:space="preserve"> - 1004 SQFT. (9)</t>
    </r>
  </si>
  <si>
    <t>19-IFB-781964203-DAD</t>
  </si>
  <si>
    <t>Modular Housing Construction and Installation; 130 houses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</si>
</sst>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.#"/>
  </numFmts>
  <fonts count="2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0070C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16" applyNumberFormat="0" applyAlignment="0" applyProtection="0"/>
    <xf numFmtId="0" fontId="16" fillId="11" borderId="17" applyNumberFormat="0" applyAlignment="0" applyProtection="0"/>
    <xf numFmtId="0" fontId="17" fillId="11" borderId="16" applyNumberFormat="0" applyAlignment="0" applyProtection="0"/>
    <xf numFmtId="0" fontId="18" fillId="0" borderId="18" applyNumberFormat="0" applyFill="0" applyAlignment="0" applyProtection="0"/>
    <xf numFmtId="0" fontId="3" fillId="12" borderId="19" applyNumberFormat="0" applyAlignment="0" applyProtection="0"/>
    <xf numFmtId="0" fontId="19" fillId="0" borderId="0" applyNumberFormat="0" applyFill="0" applyBorder="0" applyAlignment="0" applyProtection="0"/>
    <xf numFmtId="0" fontId="2" fillId="13" borderId="20" applyNumberFormat="0" applyFont="0" applyAlignment="0" applyProtection="0"/>
    <xf numFmtId="0" fontId="20" fillId="0" borderId="0" applyNumberFormat="0" applyFill="0" applyBorder="0" applyAlignment="0" applyProtection="0"/>
    <xf numFmtId="0" fontId="4" fillId="0" borderId="21" applyNumberFormat="0" applyFill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1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</cellStyleXfs>
  <cellXfs count="65">
    <xf numFmtId="0" fontId="0" fillId="0" borderId="0" xfId="0"/>
    <xf numFmtId="0" fontId="4" fillId="0" borderId="0" xfId="0" applyFont="1" applyAlignment="1"/>
    <xf numFmtId="0" fontId="0" fillId="0" borderId="0" xfId="0" applyFont="1"/>
    <xf numFmtId="164" fontId="3" fillId="0" borderId="0" xfId="1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3" xfId="0" applyFont="1" applyBorder="1" applyAlignment="1"/>
    <xf numFmtId="0" fontId="4" fillId="0" borderId="7" xfId="0" applyFont="1" applyBorder="1" applyAlignment="1"/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0" fillId="5" borderId="0" xfId="0" applyFont="1" applyFill="1"/>
    <xf numFmtId="0" fontId="4" fillId="0" borderId="0" xfId="0" applyFont="1" applyBorder="1" applyAlignment="1">
      <alignment horizontal="left" wrapText="1"/>
    </xf>
    <xf numFmtId="0" fontId="7" fillId="0" borderId="0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Font="1"/>
    <xf numFmtId="164" fontId="3" fillId="0" borderId="0" xfId="1" applyNumberFormat="1" applyFont="1" applyFill="1" applyBorder="1" applyAlignment="1">
      <alignment vertical="center"/>
    </xf>
    <xf numFmtId="0" fontId="6" fillId="0" borderId="0" xfId="0" applyFont="1"/>
    <xf numFmtId="44" fontId="22" fillId="0" borderId="9" xfId="2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44" fontId="23" fillId="4" borderId="22" xfId="0" applyNumberFormat="1" applyFont="1" applyFill="1" applyBorder="1" applyAlignment="1">
      <alignment horizontal="center"/>
    </xf>
    <xf numFmtId="0" fontId="22" fillId="5" borderId="22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/>
    </xf>
    <xf numFmtId="0" fontId="22" fillId="5" borderId="22" xfId="0" applyFont="1" applyFill="1" applyBorder="1" applyAlignment="1">
      <alignment horizontal="center"/>
    </xf>
    <xf numFmtId="44" fontId="23" fillId="5" borderId="12" xfId="0" applyNumberFormat="1" applyFont="1" applyFill="1" applyBorder="1"/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/>
    </xf>
    <xf numFmtId="0" fontId="22" fillId="5" borderId="23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44" fontId="23" fillId="2" borderId="9" xfId="0" applyNumberFormat="1" applyFont="1" applyFill="1" applyBorder="1"/>
    <xf numFmtId="44" fontId="23" fillId="3" borderId="9" xfId="0" applyNumberFormat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vertical="top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_BUD-EST" xfId="1" xr:uid="{00000000-0005-0000-0000-000002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608B-0CE6-4392-9FC6-955E12DD9E11}">
  <dimension ref="A1:J160"/>
  <sheetViews>
    <sheetView showGridLines="0" tabSelected="1" zoomScale="110" zoomScaleNormal="110" workbookViewId="0">
      <selection activeCell="K18" sqref="K18"/>
    </sheetView>
  </sheetViews>
  <sheetFormatPr defaultColWidth="8.85546875" defaultRowHeight="15" x14ac:dyDescent="0.25"/>
  <cols>
    <col min="1" max="1" width="10.5703125" style="12" bestFit="1" customWidth="1"/>
    <col min="2" max="2" width="12" style="12" customWidth="1"/>
    <col min="3" max="3" width="33.85546875" style="12" bestFit="1" customWidth="1"/>
    <col min="4" max="4" width="18.85546875" style="2" bestFit="1" customWidth="1"/>
    <col min="5" max="5" width="13.140625" style="2" bestFit="1" customWidth="1"/>
    <col min="6" max="6" width="13.85546875" style="2" bestFit="1" customWidth="1"/>
    <col min="7" max="7" width="16.5703125" style="2" bestFit="1" customWidth="1"/>
    <col min="8" max="8" width="15.28515625" style="25" customWidth="1"/>
    <col min="9" max="9" width="17.28515625" style="2" bestFit="1" customWidth="1"/>
    <col min="10" max="10" width="22.85546875" style="2" customWidth="1"/>
    <col min="11" max="11" width="144.7109375" style="2" customWidth="1"/>
    <col min="12" max="16384" width="8.85546875" style="2"/>
  </cols>
  <sheetData>
    <row r="1" spans="1:10" ht="13.5" customHeight="1" thickBot="1" x14ac:dyDescent="0.3">
      <c r="A1" s="1"/>
      <c r="B1" s="1"/>
      <c r="C1" s="1"/>
      <c r="D1" s="1"/>
      <c r="G1" s="1"/>
      <c r="H1" s="24"/>
      <c r="I1" s="1"/>
    </row>
    <row r="2" spans="1:10" ht="15" customHeight="1" x14ac:dyDescent="0.25">
      <c r="A2" s="1"/>
      <c r="B2" s="1"/>
      <c r="C2" s="1"/>
      <c r="D2" s="13" t="s">
        <v>44</v>
      </c>
      <c r="E2" s="58" t="s">
        <v>378</v>
      </c>
      <c r="F2" s="58"/>
      <c r="G2" s="59"/>
      <c r="H2" s="21"/>
      <c r="I2" s="21"/>
    </row>
    <row r="3" spans="1:10" ht="28.5" customHeight="1" x14ac:dyDescent="0.25">
      <c r="A3" s="1"/>
      <c r="B3" s="1"/>
      <c r="C3" s="1"/>
      <c r="D3" s="64" t="s">
        <v>45</v>
      </c>
      <c r="E3" s="62" t="s">
        <v>379</v>
      </c>
      <c r="F3" s="62"/>
      <c r="G3" s="63"/>
      <c r="H3" s="30"/>
      <c r="I3" s="17"/>
    </row>
    <row r="4" spans="1:10" ht="15" customHeight="1" thickBot="1" x14ac:dyDescent="0.3">
      <c r="A4" s="1"/>
      <c r="B4" s="1"/>
      <c r="C4" s="1"/>
      <c r="D4" s="14" t="s">
        <v>46</v>
      </c>
      <c r="E4" s="60" t="s">
        <v>47</v>
      </c>
      <c r="F4" s="60"/>
      <c r="G4" s="61"/>
      <c r="H4" s="22"/>
      <c r="I4" s="22"/>
    </row>
    <row r="5" spans="1:10" ht="15" customHeight="1" x14ac:dyDescent="0.25">
      <c r="A5" s="1"/>
      <c r="B5" s="1"/>
      <c r="C5" s="1"/>
      <c r="D5" s="1"/>
      <c r="E5" s="1"/>
      <c r="F5" s="1"/>
      <c r="G5" s="1"/>
      <c r="H5" s="24"/>
      <c r="I5" s="1"/>
    </row>
    <row r="6" spans="1:10" s="5" customFormat="1" ht="18.75" customHeight="1" x14ac:dyDescent="0.25">
      <c r="A6" s="4"/>
      <c r="B6" s="4"/>
      <c r="C6" s="4"/>
      <c r="D6" s="3"/>
      <c r="E6" s="3"/>
      <c r="F6" s="3"/>
      <c r="G6" s="3"/>
      <c r="H6" s="26"/>
      <c r="I6" s="3"/>
    </row>
    <row r="7" spans="1:10" s="6" customFormat="1" ht="45" x14ac:dyDescent="0.25">
      <c r="A7" s="15" t="s">
        <v>43</v>
      </c>
      <c r="B7" s="15" t="s">
        <v>349</v>
      </c>
      <c r="C7" s="15" t="s">
        <v>50</v>
      </c>
      <c r="D7" s="16" t="s">
        <v>1</v>
      </c>
      <c r="E7" s="16" t="s">
        <v>2</v>
      </c>
      <c r="F7" s="15" t="s">
        <v>48</v>
      </c>
      <c r="G7" s="15" t="s">
        <v>353</v>
      </c>
      <c r="H7" s="29" t="s">
        <v>358</v>
      </c>
      <c r="I7" s="23" t="s">
        <v>49</v>
      </c>
      <c r="J7" s="16" t="s">
        <v>3</v>
      </c>
    </row>
    <row r="8" spans="1:10" s="6" customFormat="1" ht="14.45" customHeight="1" x14ac:dyDescent="0.25">
      <c r="A8" s="55" t="s">
        <v>368</v>
      </c>
      <c r="B8" s="56"/>
      <c r="C8" s="56"/>
      <c r="D8" s="56"/>
      <c r="E8" s="56"/>
      <c r="F8" s="56"/>
      <c r="G8" s="56"/>
      <c r="H8" s="56"/>
      <c r="I8" s="56"/>
      <c r="J8" s="57"/>
    </row>
    <row r="9" spans="1:10" s="7" customFormat="1" x14ac:dyDescent="0.25">
      <c r="A9" s="32">
        <v>1</v>
      </c>
      <c r="B9" s="32" t="s">
        <v>71</v>
      </c>
      <c r="C9" s="32" t="s">
        <v>199</v>
      </c>
      <c r="D9" s="33" t="s">
        <v>24</v>
      </c>
      <c r="E9" s="33" t="s">
        <v>23</v>
      </c>
      <c r="F9" s="32" t="s">
        <v>352</v>
      </c>
      <c r="G9" s="34" t="s">
        <v>5</v>
      </c>
      <c r="H9" s="28">
        <v>0</v>
      </c>
      <c r="I9" s="35"/>
      <c r="J9" s="36">
        <f>H9*1234</f>
        <v>0</v>
      </c>
    </row>
    <row r="10" spans="1:10" s="7" customFormat="1" x14ac:dyDescent="0.25">
      <c r="A10" s="32">
        <v>2</v>
      </c>
      <c r="B10" s="32" t="s">
        <v>83</v>
      </c>
      <c r="C10" s="32" t="s">
        <v>211</v>
      </c>
      <c r="D10" s="33" t="s">
        <v>32</v>
      </c>
      <c r="E10" s="33" t="s">
        <v>31</v>
      </c>
      <c r="F10" s="32" t="s">
        <v>352</v>
      </c>
      <c r="G10" s="33" t="s">
        <v>5</v>
      </c>
      <c r="H10" s="28">
        <v>0</v>
      </c>
      <c r="I10" s="37"/>
      <c r="J10" s="36">
        <f t="shared" ref="J10:J23" si="0">H10*1234</f>
        <v>0</v>
      </c>
    </row>
    <row r="11" spans="1:10" s="7" customFormat="1" x14ac:dyDescent="0.25">
      <c r="A11" s="32">
        <v>3</v>
      </c>
      <c r="B11" s="32" t="s">
        <v>86</v>
      </c>
      <c r="C11" s="32" t="s">
        <v>214</v>
      </c>
      <c r="D11" s="33" t="s">
        <v>12</v>
      </c>
      <c r="E11" s="33" t="s">
        <v>10</v>
      </c>
      <c r="F11" s="32" t="s">
        <v>352</v>
      </c>
      <c r="G11" s="34" t="s">
        <v>5</v>
      </c>
      <c r="H11" s="28">
        <v>0</v>
      </c>
      <c r="I11" s="35"/>
      <c r="J11" s="36">
        <f t="shared" si="0"/>
        <v>0</v>
      </c>
    </row>
    <row r="12" spans="1:10" s="7" customFormat="1" x14ac:dyDescent="0.25">
      <c r="A12" s="32">
        <v>4</v>
      </c>
      <c r="B12" s="38" t="s">
        <v>95</v>
      </c>
      <c r="C12" s="32" t="s">
        <v>223</v>
      </c>
      <c r="D12" s="38" t="s">
        <v>36</v>
      </c>
      <c r="E12" s="38" t="s">
        <v>37</v>
      </c>
      <c r="F12" s="32" t="s">
        <v>352</v>
      </c>
      <c r="G12" s="38" t="s">
        <v>5</v>
      </c>
      <c r="H12" s="28">
        <v>0</v>
      </c>
      <c r="I12" s="39"/>
      <c r="J12" s="36">
        <f t="shared" si="0"/>
        <v>0</v>
      </c>
    </row>
    <row r="13" spans="1:10" s="8" customFormat="1" x14ac:dyDescent="0.25">
      <c r="A13" s="32">
        <v>5</v>
      </c>
      <c r="B13" s="38" t="s">
        <v>105</v>
      </c>
      <c r="C13" s="32" t="s">
        <v>233</v>
      </c>
      <c r="D13" s="38" t="s">
        <v>11</v>
      </c>
      <c r="E13" s="38" t="s">
        <v>10</v>
      </c>
      <c r="F13" s="32" t="s">
        <v>352</v>
      </c>
      <c r="G13" s="38" t="s">
        <v>5</v>
      </c>
      <c r="H13" s="28">
        <v>0</v>
      </c>
      <c r="I13" s="39"/>
      <c r="J13" s="36">
        <f t="shared" si="0"/>
        <v>0</v>
      </c>
    </row>
    <row r="14" spans="1:10" s="8" customFormat="1" x14ac:dyDescent="0.25">
      <c r="A14" s="32">
        <v>6</v>
      </c>
      <c r="B14" s="38" t="s">
        <v>120</v>
      </c>
      <c r="C14" s="32" t="s">
        <v>248</v>
      </c>
      <c r="D14" s="38" t="s">
        <v>11</v>
      </c>
      <c r="E14" s="38" t="s">
        <v>10</v>
      </c>
      <c r="F14" s="32" t="s">
        <v>352</v>
      </c>
      <c r="G14" s="38" t="s">
        <v>4</v>
      </c>
      <c r="H14" s="28">
        <v>0</v>
      </c>
      <c r="I14" s="39"/>
      <c r="J14" s="36">
        <f t="shared" si="0"/>
        <v>0</v>
      </c>
    </row>
    <row r="15" spans="1:10" s="8" customFormat="1" x14ac:dyDescent="0.25">
      <c r="A15" s="32">
        <v>7</v>
      </c>
      <c r="B15" s="38" t="s">
        <v>123</v>
      </c>
      <c r="C15" s="32" t="s">
        <v>251</v>
      </c>
      <c r="D15" s="38" t="s">
        <v>12</v>
      </c>
      <c r="E15" s="38" t="s">
        <v>10</v>
      </c>
      <c r="F15" s="32" t="s">
        <v>352</v>
      </c>
      <c r="G15" s="38" t="s">
        <v>4</v>
      </c>
      <c r="H15" s="28">
        <v>0</v>
      </c>
      <c r="I15" s="39"/>
      <c r="J15" s="36">
        <f t="shared" si="0"/>
        <v>0</v>
      </c>
    </row>
    <row r="16" spans="1:10" s="8" customFormat="1" x14ac:dyDescent="0.25">
      <c r="A16" s="32">
        <v>8</v>
      </c>
      <c r="B16" s="38" t="s">
        <v>137</v>
      </c>
      <c r="C16" s="32" t="s">
        <v>265</v>
      </c>
      <c r="D16" s="38" t="s">
        <v>20</v>
      </c>
      <c r="E16" s="38" t="s">
        <v>9</v>
      </c>
      <c r="F16" s="32" t="s">
        <v>352</v>
      </c>
      <c r="G16" s="38" t="s">
        <v>5</v>
      </c>
      <c r="H16" s="28">
        <v>0</v>
      </c>
      <c r="I16" s="39"/>
      <c r="J16" s="36">
        <f t="shared" si="0"/>
        <v>0</v>
      </c>
    </row>
    <row r="17" spans="1:10" s="8" customFormat="1" x14ac:dyDescent="0.25">
      <c r="A17" s="32">
        <v>9</v>
      </c>
      <c r="B17" s="38" t="s">
        <v>143</v>
      </c>
      <c r="C17" s="32" t="s">
        <v>271</v>
      </c>
      <c r="D17" s="38" t="s">
        <v>336</v>
      </c>
      <c r="E17" s="38" t="s">
        <v>37</v>
      </c>
      <c r="F17" s="32" t="s">
        <v>352</v>
      </c>
      <c r="G17" s="38" t="s">
        <v>5</v>
      </c>
      <c r="H17" s="28">
        <v>0</v>
      </c>
      <c r="I17" s="39"/>
      <c r="J17" s="36">
        <f>H17*1234</f>
        <v>0</v>
      </c>
    </row>
    <row r="18" spans="1:10" s="8" customFormat="1" x14ac:dyDescent="0.25">
      <c r="A18" s="32">
        <v>10</v>
      </c>
      <c r="B18" s="38" t="s">
        <v>149</v>
      </c>
      <c r="C18" s="32" t="s">
        <v>277</v>
      </c>
      <c r="D18" s="38" t="s">
        <v>367</v>
      </c>
      <c r="E18" s="38" t="s">
        <v>344</v>
      </c>
      <c r="F18" s="32" t="s">
        <v>352</v>
      </c>
      <c r="G18" s="38" t="s">
        <v>4</v>
      </c>
      <c r="H18" s="28">
        <v>0</v>
      </c>
      <c r="I18" s="39"/>
      <c r="J18" s="36">
        <f t="shared" si="0"/>
        <v>0</v>
      </c>
    </row>
    <row r="19" spans="1:10" s="8" customFormat="1" x14ac:dyDescent="0.25">
      <c r="A19" s="32">
        <v>11</v>
      </c>
      <c r="B19" s="38" t="s">
        <v>150</v>
      </c>
      <c r="C19" s="32" t="s">
        <v>278</v>
      </c>
      <c r="D19" s="38" t="s">
        <v>340</v>
      </c>
      <c r="E19" s="38" t="s">
        <v>9</v>
      </c>
      <c r="F19" s="32" t="s">
        <v>352</v>
      </c>
      <c r="G19" s="38" t="s">
        <v>5</v>
      </c>
      <c r="H19" s="28">
        <v>0</v>
      </c>
      <c r="I19" s="39"/>
      <c r="J19" s="36">
        <f t="shared" si="0"/>
        <v>0</v>
      </c>
    </row>
    <row r="20" spans="1:10" s="8" customFormat="1" x14ac:dyDescent="0.25">
      <c r="A20" s="32">
        <v>12</v>
      </c>
      <c r="B20" s="38" t="s">
        <v>153</v>
      </c>
      <c r="C20" s="32" t="s">
        <v>281</v>
      </c>
      <c r="D20" s="38" t="s">
        <v>12</v>
      </c>
      <c r="E20" s="38" t="s">
        <v>10</v>
      </c>
      <c r="F20" s="32" t="s">
        <v>352</v>
      </c>
      <c r="G20" s="38" t="s">
        <v>5</v>
      </c>
      <c r="H20" s="28">
        <v>0</v>
      </c>
      <c r="I20" s="39"/>
      <c r="J20" s="36">
        <f t="shared" si="0"/>
        <v>0</v>
      </c>
    </row>
    <row r="21" spans="1:10" s="8" customFormat="1" x14ac:dyDescent="0.25">
      <c r="A21" s="32">
        <v>13</v>
      </c>
      <c r="B21" s="38" t="s">
        <v>162</v>
      </c>
      <c r="C21" s="32" t="s">
        <v>289</v>
      </c>
      <c r="D21" s="38" t="s">
        <v>6</v>
      </c>
      <c r="E21" s="38" t="s">
        <v>7</v>
      </c>
      <c r="F21" s="32" t="s">
        <v>352</v>
      </c>
      <c r="G21" s="38" t="s">
        <v>5</v>
      </c>
      <c r="H21" s="28">
        <v>0</v>
      </c>
      <c r="I21" s="39"/>
      <c r="J21" s="36">
        <f t="shared" si="0"/>
        <v>0</v>
      </c>
    </row>
    <row r="22" spans="1:10" s="27" customFormat="1" x14ac:dyDescent="0.25">
      <c r="A22" s="32">
        <v>14</v>
      </c>
      <c r="B22" s="38" t="s">
        <v>363</v>
      </c>
      <c r="C22" s="32" t="s">
        <v>364</v>
      </c>
      <c r="D22" s="38" t="s">
        <v>365</v>
      </c>
      <c r="E22" s="38" t="s">
        <v>39</v>
      </c>
      <c r="F22" s="32" t="s">
        <v>352</v>
      </c>
      <c r="G22" s="38" t="s">
        <v>4</v>
      </c>
      <c r="H22" s="28">
        <v>0</v>
      </c>
      <c r="I22" s="39"/>
      <c r="J22" s="36">
        <f t="shared" si="0"/>
        <v>0</v>
      </c>
    </row>
    <row r="23" spans="1:10" s="8" customFormat="1" x14ac:dyDescent="0.25">
      <c r="A23" s="32">
        <v>15</v>
      </c>
      <c r="B23" s="38" t="s">
        <v>168</v>
      </c>
      <c r="C23" s="32" t="s">
        <v>295</v>
      </c>
      <c r="D23" s="38" t="s">
        <v>314</v>
      </c>
      <c r="E23" s="38" t="s">
        <v>31</v>
      </c>
      <c r="F23" s="32" t="s">
        <v>352</v>
      </c>
      <c r="G23" s="38" t="s">
        <v>5</v>
      </c>
      <c r="H23" s="28">
        <v>0</v>
      </c>
      <c r="I23" s="39"/>
      <c r="J23" s="36">
        <f t="shared" si="0"/>
        <v>0</v>
      </c>
    </row>
    <row r="24" spans="1:10" s="8" customFormat="1" ht="15" customHeight="1" x14ac:dyDescent="0.25">
      <c r="A24" s="55" t="s">
        <v>369</v>
      </c>
      <c r="B24" s="56"/>
      <c r="C24" s="56"/>
      <c r="D24" s="56"/>
      <c r="E24" s="56"/>
      <c r="F24" s="56"/>
      <c r="G24" s="56"/>
      <c r="H24" s="56"/>
      <c r="I24" s="56"/>
      <c r="J24" s="57"/>
    </row>
    <row r="25" spans="1:10" s="8" customFormat="1" x14ac:dyDescent="0.25">
      <c r="A25" s="32">
        <v>16</v>
      </c>
      <c r="B25" s="32" t="s">
        <v>54</v>
      </c>
      <c r="C25" s="32" t="s">
        <v>182</v>
      </c>
      <c r="D25" s="33" t="s">
        <v>8</v>
      </c>
      <c r="E25" s="33" t="s">
        <v>9</v>
      </c>
      <c r="F25" s="32" t="s">
        <v>350</v>
      </c>
      <c r="G25" s="34" t="s">
        <v>4</v>
      </c>
      <c r="H25" s="28">
        <v>0</v>
      </c>
      <c r="I25" s="28">
        <v>0</v>
      </c>
      <c r="J25" s="36">
        <f>(H25*1234)+I25</f>
        <v>0</v>
      </c>
    </row>
    <row r="26" spans="1:10" s="8" customFormat="1" x14ac:dyDescent="0.25">
      <c r="A26" s="32">
        <v>17</v>
      </c>
      <c r="B26" s="32" t="s">
        <v>77</v>
      </c>
      <c r="C26" s="32" t="s">
        <v>205</v>
      </c>
      <c r="D26" s="33" t="s">
        <v>317</v>
      </c>
      <c r="E26" s="33" t="s">
        <v>31</v>
      </c>
      <c r="F26" s="32" t="s">
        <v>350</v>
      </c>
      <c r="G26" s="34" t="s">
        <v>5</v>
      </c>
      <c r="H26" s="28">
        <v>0</v>
      </c>
      <c r="I26" s="28">
        <v>0</v>
      </c>
      <c r="J26" s="36">
        <f t="shared" ref="J26:J32" si="1">(H26*1234)+I26</f>
        <v>0</v>
      </c>
    </row>
    <row r="27" spans="1:10" s="8" customFormat="1" x14ac:dyDescent="0.25">
      <c r="A27" s="32">
        <v>18</v>
      </c>
      <c r="B27" s="32" t="s">
        <v>79</v>
      </c>
      <c r="C27" s="32" t="s">
        <v>207</v>
      </c>
      <c r="D27" s="33" t="s">
        <v>42</v>
      </c>
      <c r="E27" s="33" t="s">
        <v>31</v>
      </c>
      <c r="F27" s="32" t="s">
        <v>350</v>
      </c>
      <c r="G27" s="34" t="s">
        <v>5</v>
      </c>
      <c r="H27" s="28">
        <v>0</v>
      </c>
      <c r="I27" s="28">
        <v>0</v>
      </c>
      <c r="J27" s="36">
        <f t="shared" si="1"/>
        <v>0</v>
      </c>
    </row>
    <row r="28" spans="1:10" s="7" customFormat="1" x14ac:dyDescent="0.25">
      <c r="A28" s="32">
        <v>19</v>
      </c>
      <c r="B28" s="38" t="s">
        <v>104</v>
      </c>
      <c r="C28" s="32" t="s">
        <v>232</v>
      </c>
      <c r="D28" s="38" t="s">
        <v>325</v>
      </c>
      <c r="E28" s="38" t="s">
        <v>41</v>
      </c>
      <c r="F28" s="32" t="s">
        <v>350</v>
      </c>
      <c r="G28" s="38" t="s">
        <v>5</v>
      </c>
      <c r="H28" s="28">
        <v>0</v>
      </c>
      <c r="I28" s="28">
        <v>0</v>
      </c>
      <c r="J28" s="36">
        <f t="shared" si="1"/>
        <v>0</v>
      </c>
    </row>
    <row r="29" spans="1:10" s="8" customFormat="1" x14ac:dyDescent="0.25">
      <c r="A29" s="32">
        <v>20</v>
      </c>
      <c r="B29" s="38" t="s">
        <v>112</v>
      </c>
      <c r="C29" s="32" t="s">
        <v>240</v>
      </c>
      <c r="D29" s="38" t="s">
        <v>11</v>
      </c>
      <c r="E29" s="38" t="s">
        <v>10</v>
      </c>
      <c r="F29" s="32" t="s">
        <v>350</v>
      </c>
      <c r="G29" s="38" t="s">
        <v>4</v>
      </c>
      <c r="H29" s="28">
        <v>0</v>
      </c>
      <c r="I29" s="28">
        <v>0</v>
      </c>
      <c r="J29" s="36">
        <f t="shared" si="1"/>
        <v>0</v>
      </c>
    </row>
    <row r="30" spans="1:10" s="8" customFormat="1" x14ac:dyDescent="0.25">
      <c r="A30" s="32">
        <v>21</v>
      </c>
      <c r="B30" s="38" t="s">
        <v>141</v>
      </c>
      <c r="C30" s="32" t="s">
        <v>269</v>
      </c>
      <c r="D30" s="38" t="s">
        <v>8</v>
      </c>
      <c r="E30" s="38" t="s">
        <v>9</v>
      </c>
      <c r="F30" s="32" t="s">
        <v>350</v>
      </c>
      <c r="G30" s="38" t="s">
        <v>5</v>
      </c>
      <c r="H30" s="28">
        <v>0</v>
      </c>
      <c r="I30" s="28">
        <v>0</v>
      </c>
      <c r="J30" s="36">
        <f t="shared" si="1"/>
        <v>0</v>
      </c>
    </row>
    <row r="31" spans="1:10" s="27" customFormat="1" x14ac:dyDescent="0.25">
      <c r="A31" s="32">
        <v>22</v>
      </c>
      <c r="B31" s="38" t="s">
        <v>174</v>
      </c>
      <c r="C31" s="32" t="s">
        <v>301</v>
      </c>
      <c r="D31" s="38" t="s">
        <v>21</v>
      </c>
      <c r="E31" s="38" t="s">
        <v>18</v>
      </c>
      <c r="F31" s="32" t="s">
        <v>350</v>
      </c>
      <c r="G31" s="38" t="s">
        <v>4</v>
      </c>
      <c r="H31" s="28">
        <v>0</v>
      </c>
      <c r="I31" s="28">
        <v>0</v>
      </c>
      <c r="J31" s="36">
        <f t="shared" si="1"/>
        <v>0</v>
      </c>
    </row>
    <row r="32" spans="1:10" s="8" customFormat="1" x14ac:dyDescent="0.25">
      <c r="A32" s="32">
        <v>23</v>
      </c>
      <c r="B32" s="38" t="s">
        <v>144</v>
      </c>
      <c r="C32" s="32" t="s">
        <v>272</v>
      </c>
      <c r="D32" s="38" t="s">
        <v>337</v>
      </c>
      <c r="E32" s="38" t="s">
        <v>31</v>
      </c>
      <c r="F32" s="32" t="s">
        <v>350</v>
      </c>
      <c r="G32" s="38" t="s">
        <v>5</v>
      </c>
      <c r="H32" s="28">
        <v>0</v>
      </c>
      <c r="I32" s="28">
        <v>0</v>
      </c>
      <c r="J32" s="36">
        <f t="shared" si="1"/>
        <v>0</v>
      </c>
    </row>
    <row r="33" spans="1:10" s="8" customFormat="1" ht="31.9" customHeight="1" x14ac:dyDescent="0.25">
      <c r="A33" s="53" t="s">
        <v>366</v>
      </c>
      <c r="B33" s="54"/>
      <c r="C33" s="54"/>
      <c r="D33" s="54"/>
      <c r="E33" s="54"/>
      <c r="F33" s="54"/>
      <c r="G33" s="54"/>
      <c r="H33" s="31"/>
      <c r="I33" s="31"/>
      <c r="J33" s="52">
        <f>SUM(J9:J32)</f>
        <v>0</v>
      </c>
    </row>
    <row r="34" spans="1:10" s="8" customFormat="1" ht="10.15" customHeight="1" x14ac:dyDescent="0.25">
      <c r="A34" s="18"/>
      <c r="B34" s="19"/>
      <c r="C34" s="19"/>
      <c r="D34" s="19"/>
      <c r="E34" s="19"/>
      <c r="F34" s="19"/>
      <c r="G34" s="19"/>
      <c r="H34" s="19"/>
      <c r="I34" s="19"/>
      <c r="J34" s="40"/>
    </row>
    <row r="35" spans="1:10" s="8" customFormat="1" ht="12.6" customHeight="1" x14ac:dyDescent="0.25">
      <c r="A35" s="55" t="s">
        <v>370</v>
      </c>
      <c r="B35" s="56"/>
      <c r="C35" s="56"/>
      <c r="D35" s="56"/>
      <c r="E35" s="56"/>
      <c r="F35" s="56"/>
      <c r="G35" s="56"/>
      <c r="H35" s="56"/>
      <c r="I35" s="56"/>
      <c r="J35" s="57"/>
    </row>
    <row r="36" spans="1:10" s="8" customFormat="1" x14ac:dyDescent="0.25">
      <c r="A36" s="32">
        <v>24</v>
      </c>
      <c r="B36" s="32" t="s">
        <v>64</v>
      </c>
      <c r="C36" s="32" t="s">
        <v>192</v>
      </c>
      <c r="D36" s="41" t="s">
        <v>308</v>
      </c>
      <c r="E36" s="41" t="s">
        <v>342</v>
      </c>
      <c r="F36" s="32" t="s">
        <v>352</v>
      </c>
      <c r="G36" s="42" t="s">
        <v>5</v>
      </c>
      <c r="H36" s="28">
        <v>0</v>
      </c>
      <c r="I36" s="35"/>
      <c r="J36" s="36">
        <f>H36*2108</f>
        <v>0</v>
      </c>
    </row>
    <row r="37" spans="1:10" s="8" customFormat="1" x14ac:dyDescent="0.25">
      <c r="A37" s="32">
        <v>25</v>
      </c>
      <c r="B37" s="38" t="s">
        <v>98</v>
      </c>
      <c r="C37" s="32" t="s">
        <v>226</v>
      </c>
      <c r="D37" s="38" t="s">
        <v>13</v>
      </c>
      <c r="E37" s="38" t="s">
        <v>10</v>
      </c>
      <c r="F37" s="32" t="s">
        <v>352</v>
      </c>
      <c r="G37" s="38" t="s">
        <v>4</v>
      </c>
      <c r="H37" s="28">
        <v>0</v>
      </c>
      <c r="I37" s="39"/>
      <c r="J37" s="36">
        <f t="shared" ref="J37:J44" si="2">H37*2108</f>
        <v>0</v>
      </c>
    </row>
    <row r="38" spans="1:10" s="8" customFormat="1" x14ac:dyDescent="0.25">
      <c r="A38" s="32">
        <v>26</v>
      </c>
      <c r="B38" s="38" t="s">
        <v>108</v>
      </c>
      <c r="C38" s="32" t="s">
        <v>236</v>
      </c>
      <c r="D38" s="38" t="s">
        <v>324</v>
      </c>
      <c r="E38" s="38" t="s">
        <v>9</v>
      </c>
      <c r="F38" s="32" t="s">
        <v>352</v>
      </c>
      <c r="G38" s="38" t="s">
        <v>5</v>
      </c>
      <c r="H38" s="28">
        <v>0</v>
      </c>
      <c r="I38" s="39"/>
      <c r="J38" s="36">
        <f t="shared" si="2"/>
        <v>0</v>
      </c>
    </row>
    <row r="39" spans="1:10" s="8" customFormat="1" x14ac:dyDescent="0.25">
      <c r="A39" s="32">
        <v>27</v>
      </c>
      <c r="B39" s="38" t="s">
        <v>118</v>
      </c>
      <c r="C39" s="32" t="s">
        <v>246</v>
      </c>
      <c r="D39" s="38" t="s">
        <v>13</v>
      </c>
      <c r="E39" s="38" t="s">
        <v>10</v>
      </c>
      <c r="F39" s="32" t="s">
        <v>352</v>
      </c>
      <c r="G39" s="38" t="s">
        <v>4</v>
      </c>
      <c r="H39" s="28">
        <v>0</v>
      </c>
      <c r="I39" s="39"/>
      <c r="J39" s="36">
        <f t="shared" si="2"/>
        <v>0</v>
      </c>
    </row>
    <row r="40" spans="1:10" s="8" customFormat="1" x14ac:dyDescent="0.25">
      <c r="A40" s="32">
        <v>28</v>
      </c>
      <c r="B40" s="38" t="s">
        <v>134</v>
      </c>
      <c r="C40" s="32" t="s">
        <v>262</v>
      </c>
      <c r="D40" s="38" t="s">
        <v>335</v>
      </c>
      <c r="E40" s="38" t="s">
        <v>347</v>
      </c>
      <c r="F40" s="32" t="s">
        <v>352</v>
      </c>
      <c r="G40" s="38" t="s">
        <v>5</v>
      </c>
      <c r="H40" s="28">
        <v>0</v>
      </c>
      <c r="I40" s="39"/>
      <c r="J40" s="36">
        <f t="shared" si="2"/>
        <v>0</v>
      </c>
    </row>
    <row r="41" spans="1:10" s="5" customFormat="1" x14ac:dyDescent="0.25">
      <c r="A41" s="32">
        <v>29</v>
      </c>
      <c r="B41" s="38" t="s">
        <v>140</v>
      </c>
      <c r="C41" s="32" t="s">
        <v>268</v>
      </c>
      <c r="D41" s="38" t="s">
        <v>33</v>
      </c>
      <c r="E41" s="38" t="s">
        <v>34</v>
      </c>
      <c r="F41" s="32" t="s">
        <v>352</v>
      </c>
      <c r="G41" s="38" t="s">
        <v>4</v>
      </c>
      <c r="H41" s="28">
        <v>0</v>
      </c>
      <c r="I41" s="39"/>
      <c r="J41" s="36">
        <f t="shared" si="2"/>
        <v>0</v>
      </c>
    </row>
    <row r="42" spans="1:10" s="5" customFormat="1" x14ac:dyDescent="0.25">
      <c r="A42" s="32">
        <v>30</v>
      </c>
      <c r="B42" s="38" t="s">
        <v>148</v>
      </c>
      <c r="C42" s="32" t="s">
        <v>276</v>
      </c>
      <c r="D42" s="38" t="s">
        <v>339</v>
      </c>
      <c r="E42" s="38" t="s">
        <v>15</v>
      </c>
      <c r="F42" s="32" t="s">
        <v>352</v>
      </c>
      <c r="G42" s="38" t="s">
        <v>4</v>
      </c>
      <c r="H42" s="28">
        <v>0</v>
      </c>
      <c r="I42" s="39"/>
      <c r="J42" s="36">
        <f t="shared" si="2"/>
        <v>0</v>
      </c>
    </row>
    <row r="43" spans="1:10" s="8" customFormat="1" x14ac:dyDescent="0.25">
      <c r="A43" s="32">
        <v>31</v>
      </c>
      <c r="B43" s="38" t="s">
        <v>154</v>
      </c>
      <c r="C43" s="32" t="s">
        <v>282</v>
      </c>
      <c r="D43" s="38" t="s">
        <v>11</v>
      </c>
      <c r="E43" s="38" t="s">
        <v>10</v>
      </c>
      <c r="F43" s="32" t="s">
        <v>352</v>
      </c>
      <c r="G43" s="38" t="s">
        <v>5</v>
      </c>
      <c r="H43" s="28">
        <v>0</v>
      </c>
      <c r="I43" s="39"/>
      <c r="J43" s="36">
        <f t="shared" si="2"/>
        <v>0</v>
      </c>
    </row>
    <row r="44" spans="1:10" s="8" customFormat="1" x14ac:dyDescent="0.25">
      <c r="A44" s="32">
        <v>32</v>
      </c>
      <c r="B44" s="38" t="s">
        <v>178</v>
      </c>
      <c r="C44" s="32" t="s">
        <v>305</v>
      </c>
      <c r="D44" s="38" t="s">
        <v>27</v>
      </c>
      <c r="E44" s="38" t="s">
        <v>28</v>
      </c>
      <c r="F44" s="32" t="s">
        <v>352</v>
      </c>
      <c r="G44" s="38" t="s">
        <v>4</v>
      </c>
      <c r="H44" s="28">
        <v>0</v>
      </c>
      <c r="I44" s="39"/>
      <c r="J44" s="36">
        <f t="shared" si="2"/>
        <v>0</v>
      </c>
    </row>
    <row r="45" spans="1:10" s="8" customFormat="1" ht="12.6" customHeight="1" x14ac:dyDescent="0.25">
      <c r="A45" s="55" t="s">
        <v>371</v>
      </c>
      <c r="B45" s="56"/>
      <c r="C45" s="56"/>
      <c r="D45" s="56"/>
      <c r="E45" s="56"/>
      <c r="F45" s="56"/>
      <c r="G45" s="56"/>
      <c r="H45" s="56"/>
      <c r="I45" s="56"/>
      <c r="J45" s="57"/>
    </row>
    <row r="46" spans="1:10" s="9" customFormat="1" x14ac:dyDescent="0.25">
      <c r="A46" s="32">
        <v>33</v>
      </c>
      <c r="B46" s="32" t="s">
        <v>59</v>
      </c>
      <c r="C46" s="32" t="s">
        <v>187</v>
      </c>
      <c r="D46" s="38" t="s">
        <v>24</v>
      </c>
      <c r="E46" s="38" t="s">
        <v>23</v>
      </c>
      <c r="F46" s="32" t="s">
        <v>350</v>
      </c>
      <c r="G46" s="38" t="s">
        <v>5</v>
      </c>
      <c r="H46" s="28">
        <v>0</v>
      </c>
      <c r="I46" s="28">
        <v>0</v>
      </c>
      <c r="J46" s="36">
        <f>(H46*2108)+I46</f>
        <v>0</v>
      </c>
    </row>
    <row r="47" spans="1:10" s="9" customFormat="1" x14ac:dyDescent="0.25">
      <c r="A47" s="32">
        <v>34</v>
      </c>
      <c r="B47" s="32" t="s">
        <v>60</v>
      </c>
      <c r="C47" s="32" t="s">
        <v>188</v>
      </c>
      <c r="D47" s="38" t="s">
        <v>42</v>
      </c>
      <c r="E47" s="38" t="s">
        <v>10</v>
      </c>
      <c r="F47" s="32" t="s">
        <v>350</v>
      </c>
      <c r="G47" s="38" t="s">
        <v>5</v>
      </c>
      <c r="H47" s="28">
        <v>0</v>
      </c>
      <c r="I47" s="28">
        <v>0</v>
      </c>
      <c r="J47" s="36">
        <f>(H47*2108)+I47</f>
        <v>0</v>
      </c>
    </row>
    <row r="48" spans="1:10" s="5" customFormat="1" x14ac:dyDescent="0.25">
      <c r="A48" s="32">
        <v>35</v>
      </c>
      <c r="B48" s="38" t="s">
        <v>130</v>
      </c>
      <c r="C48" s="32" t="s">
        <v>258</v>
      </c>
      <c r="D48" s="38" t="s">
        <v>333</v>
      </c>
      <c r="E48" s="38" t="s">
        <v>35</v>
      </c>
      <c r="F48" s="32" t="s">
        <v>350</v>
      </c>
      <c r="G48" s="38" t="s">
        <v>5</v>
      </c>
      <c r="H48" s="28">
        <v>0</v>
      </c>
      <c r="I48" s="28">
        <v>0</v>
      </c>
      <c r="J48" s="36">
        <f t="shared" ref="J48:J50" si="3">(H48*2108)+I48</f>
        <v>0</v>
      </c>
    </row>
    <row r="49" spans="1:10" s="5" customFormat="1" x14ac:dyDescent="0.25">
      <c r="A49" s="32">
        <v>36</v>
      </c>
      <c r="B49" s="38" t="s">
        <v>135</v>
      </c>
      <c r="C49" s="32" t="s">
        <v>263</v>
      </c>
      <c r="D49" s="38" t="s">
        <v>329</v>
      </c>
      <c r="E49" s="38" t="s">
        <v>35</v>
      </c>
      <c r="F49" s="32" t="s">
        <v>350</v>
      </c>
      <c r="G49" s="38" t="s">
        <v>4</v>
      </c>
      <c r="H49" s="28">
        <v>0</v>
      </c>
      <c r="I49" s="28">
        <v>0</v>
      </c>
      <c r="J49" s="36">
        <f t="shared" si="3"/>
        <v>0</v>
      </c>
    </row>
    <row r="50" spans="1:10" s="5" customFormat="1" x14ac:dyDescent="0.25">
      <c r="A50" s="32">
        <v>37</v>
      </c>
      <c r="B50" s="38" t="s">
        <v>145</v>
      </c>
      <c r="C50" s="32" t="s">
        <v>273</v>
      </c>
      <c r="D50" s="38" t="s">
        <v>338</v>
      </c>
      <c r="E50" s="38" t="s">
        <v>16</v>
      </c>
      <c r="F50" s="32" t="s">
        <v>350</v>
      </c>
      <c r="G50" s="38" t="s">
        <v>5</v>
      </c>
      <c r="H50" s="28">
        <v>0</v>
      </c>
      <c r="I50" s="28">
        <v>0</v>
      </c>
      <c r="J50" s="36">
        <f t="shared" si="3"/>
        <v>0</v>
      </c>
    </row>
    <row r="51" spans="1:10" s="5" customFormat="1" ht="33.6" customHeight="1" x14ac:dyDescent="0.25">
      <c r="A51" s="53" t="s">
        <v>355</v>
      </c>
      <c r="B51" s="54"/>
      <c r="C51" s="54"/>
      <c r="D51" s="54"/>
      <c r="E51" s="54"/>
      <c r="F51" s="54"/>
      <c r="G51" s="54"/>
      <c r="H51" s="31"/>
      <c r="I51" s="31"/>
      <c r="J51" s="52">
        <f>SUM(J36:J50)</f>
        <v>0</v>
      </c>
    </row>
    <row r="52" spans="1:10" s="5" customFormat="1" ht="10.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s="5" customFormat="1" ht="16.149999999999999" customHeight="1" x14ac:dyDescent="0.25">
      <c r="A53" s="55" t="s">
        <v>372</v>
      </c>
      <c r="B53" s="56"/>
      <c r="C53" s="56"/>
      <c r="D53" s="56"/>
      <c r="E53" s="56"/>
      <c r="F53" s="56"/>
      <c r="G53" s="56"/>
      <c r="H53" s="56"/>
      <c r="I53" s="56"/>
      <c r="J53" s="57"/>
    </row>
    <row r="54" spans="1:10" s="5" customFormat="1" x14ac:dyDescent="0.25">
      <c r="A54" s="32">
        <v>38</v>
      </c>
      <c r="B54" s="32" t="s">
        <v>53</v>
      </c>
      <c r="C54" s="32" t="s">
        <v>181</v>
      </c>
      <c r="D54" s="32" t="s">
        <v>308</v>
      </c>
      <c r="E54" s="32" t="s">
        <v>342</v>
      </c>
      <c r="F54" s="32" t="s">
        <v>352</v>
      </c>
      <c r="G54" s="32" t="s">
        <v>4</v>
      </c>
      <c r="H54" s="28">
        <v>0</v>
      </c>
      <c r="I54" s="39"/>
      <c r="J54" s="36">
        <f>H54*1216</f>
        <v>0</v>
      </c>
    </row>
    <row r="55" spans="1:10" x14ac:dyDescent="0.25">
      <c r="A55" s="32">
        <v>39</v>
      </c>
      <c r="B55" s="38" t="s">
        <v>100</v>
      </c>
      <c r="C55" s="32" t="s">
        <v>228</v>
      </c>
      <c r="D55" s="38" t="s">
        <v>323</v>
      </c>
      <c r="E55" s="38" t="s">
        <v>345</v>
      </c>
      <c r="F55" s="32" t="s">
        <v>352</v>
      </c>
      <c r="G55" s="38" t="s">
        <v>5</v>
      </c>
      <c r="H55" s="28">
        <v>0</v>
      </c>
      <c r="I55" s="39"/>
      <c r="J55" s="36">
        <f t="shared" ref="J55:J74" si="4">H55*1216</f>
        <v>0</v>
      </c>
    </row>
    <row r="56" spans="1:10" x14ac:dyDescent="0.25">
      <c r="A56" s="32">
        <v>40</v>
      </c>
      <c r="B56" s="38" t="s">
        <v>110</v>
      </c>
      <c r="C56" s="32" t="s">
        <v>238</v>
      </c>
      <c r="D56" s="38" t="s">
        <v>326</v>
      </c>
      <c r="E56" s="38" t="s">
        <v>343</v>
      </c>
      <c r="F56" s="32" t="s">
        <v>352</v>
      </c>
      <c r="G56" s="38" t="s">
        <v>5</v>
      </c>
      <c r="H56" s="28">
        <v>0</v>
      </c>
      <c r="I56" s="39"/>
      <c r="J56" s="36">
        <f t="shared" si="4"/>
        <v>0</v>
      </c>
    </row>
    <row r="57" spans="1:10" x14ac:dyDescent="0.25">
      <c r="A57" s="32">
        <v>41</v>
      </c>
      <c r="B57" s="38" t="s">
        <v>176</v>
      </c>
      <c r="C57" s="32" t="s">
        <v>303</v>
      </c>
      <c r="D57" s="38" t="s">
        <v>26</v>
      </c>
      <c r="E57" s="38" t="s">
        <v>25</v>
      </c>
      <c r="F57" s="32" t="s">
        <v>352</v>
      </c>
      <c r="G57" s="38" t="s">
        <v>5</v>
      </c>
      <c r="H57" s="28">
        <v>0</v>
      </c>
      <c r="I57" s="39"/>
      <c r="J57" s="36">
        <f t="shared" si="4"/>
        <v>0</v>
      </c>
    </row>
    <row r="58" spans="1:10" s="5" customFormat="1" x14ac:dyDescent="0.25">
      <c r="A58" s="32">
        <v>42</v>
      </c>
      <c r="B58" s="32" t="s">
        <v>68</v>
      </c>
      <c r="C58" s="32" t="s">
        <v>196</v>
      </c>
      <c r="D58" s="33" t="s">
        <v>315</v>
      </c>
      <c r="E58" s="33" t="s">
        <v>35</v>
      </c>
      <c r="F58" s="32" t="s">
        <v>352</v>
      </c>
      <c r="G58" s="33" t="s">
        <v>4</v>
      </c>
      <c r="H58" s="28">
        <v>0</v>
      </c>
      <c r="I58" s="37"/>
      <c r="J58" s="36">
        <f t="shared" si="4"/>
        <v>0</v>
      </c>
    </row>
    <row r="59" spans="1:10" s="5" customFormat="1" x14ac:dyDescent="0.25">
      <c r="A59" s="32">
        <v>43</v>
      </c>
      <c r="B59" s="38" t="s">
        <v>125</v>
      </c>
      <c r="C59" s="32" t="s">
        <v>253</v>
      </c>
      <c r="D59" s="38" t="s">
        <v>317</v>
      </c>
      <c r="E59" s="38" t="s">
        <v>31</v>
      </c>
      <c r="F59" s="32" t="s">
        <v>352</v>
      </c>
      <c r="G59" s="38" t="s">
        <v>4</v>
      </c>
      <c r="H59" s="28">
        <v>0</v>
      </c>
      <c r="I59" s="39"/>
      <c r="J59" s="36">
        <f t="shared" si="4"/>
        <v>0</v>
      </c>
    </row>
    <row r="60" spans="1:10" s="5" customFormat="1" x14ac:dyDescent="0.25">
      <c r="A60" s="32">
        <v>44</v>
      </c>
      <c r="B60" s="38" t="s">
        <v>126</v>
      </c>
      <c r="C60" s="32" t="s">
        <v>254</v>
      </c>
      <c r="D60" s="38" t="s">
        <v>314</v>
      </c>
      <c r="E60" s="38" t="s">
        <v>31</v>
      </c>
      <c r="F60" s="32" t="s">
        <v>352</v>
      </c>
      <c r="G60" s="38" t="s">
        <v>4</v>
      </c>
      <c r="H60" s="28">
        <v>0</v>
      </c>
      <c r="I60" s="39"/>
      <c r="J60" s="36">
        <f t="shared" si="4"/>
        <v>0</v>
      </c>
    </row>
    <row r="61" spans="1:10" s="5" customFormat="1" x14ac:dyDescent="0.25">
      <c r="A61" s="32">
        <v>45</v>
      </c>
      <c r="B61" s="38" t="s">
        <v>131</v>
      </c>
      <c r="C61" s="32" t="s">
        <v>259</v>
      </c>
      <c r="D61" s="38" t="s">
        <v>11</v>
      </c>
      <c r="E61" s="38" t="s">
        <v>10</v>
      </c>
      <c r="F61" s="32" t="s">
        <v>352</v>
      </c>
      <c r="G61" s="38" t="s">
        <v>4</v>
      </c>
      <c r="H61" s="28">
        <v>0</v>
      </c>
      <c r="I61" s="39"/>
      <c r="J61" s="36">
        <f t="shared" si="4"/>
        <v>0</v>
      </c>
    </row>
    <row r="62" spans="1:10" ht="16.899999999999999" customHeight="1" x14ac:dyDescent="0.25">
      <c r="A62" s="32">
        <v>46</v>
      </c>
      <c r="B62" s="32" t="s">
        <v>74</v>
      </c>
      <c r="C62" s="32" t="s">
        <v>202</v>
      </c>
      <c r="D62" s="33" t="s">
        <v>30</v>
      </c>
      <c r="E62" s="33" t="s">
        <v>31</v>
      </c>
      <c r="F62" s="32" t="s">
        <v>352</v>
      </c>
      <c r="G62" s="34" t="s">
        <v>5</v>
      </c>
      <c r="H62" s="28">
        <v>0</v>
      </c>
      <c r="I62" s="35"/>
      <c r="J62" s="36">
        <f t="shared" si="4"/>
        <v>0</v>
      </c>
    </row>
    <row r="63" spans="1:10" x14ac:dyDescent="0.25">
      <c r="A63" s="32">
        <v>47</v>
      </c>
      <c r="B63" s="32" t="s">
        <v>78</v>
      </c>
      <c r="C63" s="32" t="s">
        <v>206</v>
      </c>
      <c r="D63" s="33" t="s">
        <v>20</v>
      </c>
      <c r="E63" s="33" t="s">
        <v>9</v>
      </c>
      <c r="F63" s="32" t="s">
        <v>352</v>
      </c>
      <c r="G63" s="34" t="s">
        <v>4</v>
      </c>
      <c r="H63" s="28">
        <v>0</v>
      </c>
      <c r="I63" s="35"/>
      <c r="J63" s="36">
        <f t="shared" si="4"/>
        <v>0</v>
      </c>
    </row>
    <row r="64" spans="1:10" s="10" customFormat="1" x14ac:dyDescent="0.25">
      <c r="A64" s="32">
        <v>48</v>
      </c>
      <c r="B64" s="32" t="s">
        <v>80</v>
      </c>
      <c r="C64" s="32" t="s">
        <v>208</v>
      </c>
      <c r="D64" s="33" t="s">
        <v>13</v>
      </c>
      <c r="E64" s="33" t="s">
        <v>10</v>
      </c>
      <c r="F64" s="32" t="s">
        <v>352</v>
      </c>
      <c r="G64" s="34" t="s">
        <v>4</v>
      </c>
      <c r="H64" s="28">
        <v>0</v>
      </c>
      <c r="I64" s="35"/>
      <c r="J64" s="36">
        <f t="shared" si="4"/>
        <v>0</v>
      </c>
    </row>
    <row r="65" spans="1:10" s="10" customFormat="1" x14ac:dyDescent="0.25">
      <c r="A65" s="32">
        <v>49</v>
      </c>
      <c r="B65" s="32" t="s">
        <v>87</v>
      </c>
      <c r="C65" s="32" t="s">
        <v>215</v>
      </c>
      <c r="D65" s="33" t="s">
        <v>24</v>
      </c>
      <c r="E65" s="33" t="s">
        <v>23</v>
      </c>
      <c r="F65" s="32" t="s">
        <v>352</v>
      </c>
      <c r="G65" s="33" t="s">
        <v>5</v>
      </c>
      <c r="H65" s="28">
        <v>0</v>
      </c>
      <c r="I65" s="37"/>
      <c r="J65" s="36">
        <f t="shared" si="4"/>
        <v>0</v>
      </c>
    </row>
    <row r="66" spans="1:10" s="10" customFormat="1" ht="15.75" customHeight="1" x14ac:dyDescent="0.25">
      <c r="A66" s="32">
        <v>50</v>
      </c>
      <c r="B66" s="38" t="s">
        <v>93</v>
      </c>
      <c r="C66" s="32" t="s">
        <v>221</v>
      </c>
      <c r="D66" s="38" t="s">
        <v>321</v>
      </c>
      <c r="E66" s="38" t="s">
        <v>344</v>
      </c>
      <c r="F66" s="32" t="s">
        <v>352</v>
      </c>
      <c r="G66" s="38" t="s">
        <v>4</v>
      </c>
      <c r="H66" s="28">
        <v>0</v>
      </c>
      <c r="I66" s="39"/>
      <c r="J66" s="36">
        <f t="shared" si="4"/>
        <v>0</v>
      </c>
    </row>
    <row r="67" spans="1:10" s="11" customFormat="1" ht="15.75" customHeight="1" x14ac:dyDescent="0.25">
      <c r="A67" s="32">
        <v>51</v>
      </c>
      <c r="B67" s="38" t="s">
        <v>94</v>
      </c>
      <c r="C67" s="32" t="s">
        <v>222</v>
      </c>
      <c r="D67" s="38" t="s">
        <v>351</v>
      </c>
      <c r="E67" s="38" t="s">
        <v>34</v>
      </c>
      <c r="F67" s="32" t="s">
        <v>352</v>
      </c>
      <c r="G67" s="38" t="s">
        <v>5</v>
      </c>
      <c r="H67" s="28">
        <v>0</v>
      </c>
      <c r="I67" s="39"/>
      <c r="J67" s="36">
        <f t="shared" si="4"/>
        <v>0</v>
      </c>
    </row>
    <row r="68" spans="1:10" s="11" customFormat="1" ht="15.75" customHeight="1" x14ac:dyDescent="0.25">
      <c r="A68" s="32">
        <v>52</v>
      </c>
      <c r="B68" s="38" t="s">
        <v>136</v>
      </c>
      <c r="C68" s="32" t="s">
        <v>264</v>
      </c>
      <c r="D68" s="38" t="s">
        <v>8</v>
      </c>
      <c r="E68" s="38" t="s">
        <v>9</v>
      </c>
      <c r="F68" s="32" t="s">
        <v>352</v>
      </c>
      <c r="G68" s="38" t="s">
        <v>5</v>
      </c>
      <c r="H68" s="28">
        <v>0</v>
      </c>
      <c r="I68" s="39"/>
      <c r="J68" s="36">
        <f t="shared" si="4"/>
        <v>0</v>
      </c>
    </row>
    <row r="69" spans="1:10" s="11" customFormat="1" ht="15.75" customHeight="1" x14ac:dyDescent="0.25">
      <c r="A69" s="32">
        <v>53</v>
      </c>
      <c r="B69" s="38" t="s">
        <v>155</v>
      </c>
      <c r="C69" s="32" t="s">
        <v>283</v>
      </c>
      <c r="D69" s="38" t="s">
        <v>32</v>
      </c>
      <c r="E69" s="38" t="s">
        <v>31</v>
      </c>
      <c r="F69" s="32" t="s">
        <v>352</v>
      </c>
      <c r="G69" s="38" t="s">
        <v>4</v>
      </c>
      <c r="H69" s="28">
        <v>0</v>
      </c>
      <c r="I69" s="39"/>
      <c r="J69" s="36">
        <f t="shared" si="4"/>
        <v>0</v>
      </c>
    </row>
    <row r="70" spans="1:10" s="11" customFormat="1" ht="15.75" customHeight="1" x14ac:dyDescent="0.25">
      <c r="A70" s="32">
        <v>54</v>
      </c>
      <c r="B70" s="38" t="s">
        <v>156</v>
      </c>
      <c r="C70" s="32" t="s">
        <v>284</v>
      </c>
      <c r="D70" s="38" t="s">
        <v>325</v>
      </c>
      <c r="E70" s="38" t="s">
        <v>41</v>
      </c>
      <c r="F70" s="32" t="s">
        <v>352</v>
      </c>
      <c r="G70" s="38" t="s">
        <v>5</v>
      </c>
      <c r="H70" s="28">
        <v>0</v>
      </c>
      <c r="I70" s="39"/>
      <c r="J70" s="36">
        <f>H70*1216</f>
        <v>0</v>
      </c>
    </row>
    <row r="71" spans="1:10" s="11" customFormat="1" ht="15.75" customHeight="1" x14ac:dyDescent="0.25">
      <c r="A71" s="32">
        <v>55</v>
      </c>
      <c r="B71" s="38" t="s">
        <v>161</v>
      </c>
      <c r="C71" s="32" t="s">
        <v>288</v>
      </c>
      <c r="D71" s="38" t="s">
        <v>312</v>
      </c>
      <c r="E71" s="38" t="s">
        <v>342</v>
      </c>
      <c r="F71" s="32" t="s">
        <v>352</v>
      </c>
      <c r="G71" s="38" t="s">
        <v>5</v>
      </c>
      <c r="H71" s="28">
        <v>0</v>
      </c>
      <c r="I71" s="39"/>
      <c r="J71" s="36">
        <f t="shared" si="4"/>
        <v>0</v>
      </c>
    </row>
    <row r="72" spans="1:10" s="11" customFormat="1" ht="15.75" customHeight="1" x14ac:dyDescent="0.25">
      <c r="A72" s="32">
        <v>56</v>
      </c>
      <c r="B72" s="38" t="s">
        <v>164</v>
      </c>
      <c r="C72" s="32" t="s">
        <v>291</v>
      </c>
      <c r="D72" s="38" t="s">
        <v>331</v>
      </c>
      <c r="E72" s="38" t="s">
        <v>342</v>
      </c>
      <c r="F72" s="32" t="s">
        <v>352</v>
      </c>
      <c r="G72" s="38" t="s">
        <v>5</v>
      </c>
      <c r="H72" s="28">
        <v>0</v>
      </c>
      <c r="I72" s="39"/>
      <c r="J72" s="36">
        <f t="shared" si="4"/>
        <v>0</v>
      </c>
    </row>
    <row r="73" spans="1:10" s="11" customFormat="1" ht="15.75" customHeight="1" x14ac:dyDescent="0.25">
      <c r="A73" s="32">
        <v>57</v>
      </c>
      <c r="B73" s="38" t="s">
        <v>165</v>
      </c>
      <c r="C73" s="32" t="s">
        <v>292</v>
      </c>
      <c r="D73" s="38" t="s">
        <v>314</v>
      </c>
      <c r="E73" s="38" t="s">
        <v>31</v>
      </c>
      <c r="F73" s="32" t="s">
        <v>352</v>
      </c>
      <c r="G73" s="38" t="s">
        <v>4</v>
      </c>
      <c r="H73" s="28">
        <v>0</v>
      </c>
      <c r="I73" s="39"/>
      <c r="J73" s="36">
        <f t="shared" si="4"/>
        <v>0</v>
      </c>
    </row>
    <row r="74" spans="1:10" s="10" customFormat="1" x14ac:dyDescent="0.25">
      <c r="A74" s="32">
        <v>58</v>
      </c>
      <c r="B74" s="38" t="s">
        <v>167</v>
      </c>
      <c r="C74" s="32" t="s">
        <v>294</v>
      </c>
      <c r="D74" s="38" t="s">
        <v>317</v>
      </c>
      <c r="E74" s="38" t="s">
        <v>31</v>
      </c>
      <c r="F74" s="32" t="s">
        <v>352</v>
      </c>
      <c r="G74" s="38" t="s">
        <v>4</v>
      </c>
      <c r="H74" s="28">
        <v>0</v>
      </c>
      <c r="I74" s="39"/>
      <c r="J74" s="36">
        <f t="shared" si="4"/>
        <v>0</v>
      </c>
    </row>
    <row r="75" spans="1:10" s="11" customFormat="1" ht="15.75" customHeight="1" x14ac:dyDescent="0.25">
      <c r="A75" s="55" t="s">
        <v>373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s="11" customFormat="1" ht="15.75" customHeight="1" x14ac:dyDescent="0.25">
      <c r="A76" s="32">
        <v>59</v>
      </c>
      <c r="B76" s="32" t="s">
        <v>88</v>
      </c>
      <c r="C76" s="32" t="s">
        <v>216</v>
      </c>
      <c r="D76" s="33" t="s">
        <v>19</v>
      </c>
      <c r="E76" s="33" t="s">
        <v>10</v>
      </c>
      <c r="F76" s="32" t="s">
        <v>350</v>
      </c>
      <c r="G76" s="34" t="s">
        <v>4</v>
      </c>
      <c r="H76" s="28">
        <v>0</v>
      </c>
      <c r="I76" s="28">
        <v>0</v>
      </c>
      <c r="J76" s="36">
        <f>(H76*1216)+I76</f>
        <v>0</v>
      </c>
    </row>
    <row r="77" spans="1:10" s="5" customFormat="1" x14ac:dyDescent="0.25">
      <c r="A77" s="32">
        <v>60</v>
      </c>
      <c r="B77" s="32" t="s">
        <v>82</v>
      </c>
      <c r="C77" s="32" t="s">
        <v>210</v>
      </c>
      <c r="D77" s="33" t="s">
        <v>318</v>
      </c>
      <c r="E77" s="33" t="s">
        <v>329</v>
      </c>
      <c r="F77" s="32" t="s">
        <v>350</v>
      </c>
      <c r="G77" s="34" t="s">
        <v>5</v>
      </c>
      <c r="H77" s="28">
        <v>0</v>
      </c>
      <c r="I77" s="28">
        <v>0</v>
      </c>
      <c r="J77" s="36">
        <f t="shared" ref="J77:J88" si="5">(H77*1216)+I77</f>
        <v>0</v>
      </c>
    </row>
    <row r="78" spans="1:10" s="5" customFormat="1" x14ac:dyDescent="0.25">
      <c r="A78" s="32">
        <v>61</v>
      </c>
      <c r="B78" s="32" t="s">
        <v>69</v>
      </c>
      <c r="C78" s="32" t="s">
        <v>197</v>
      </c>
      <c r="D78" s="33" t="s">
        <v>29</v>
      </c>
      <c r="E78" s="33" t="s">
        <v>9</v>
      </c>
      <c r="F78" s="32" t="s">
        <v>350</v>
      </c>
      <c r="G78" s="34" t="s">
        <v>4</v>
      </c>
      <c r="H78" s="28">
        <v>0</v>
      </c>
      <c r="I78" s="28">
        <v>0</v>
      </c>
      <c r="J78" s="36">
        <f t="shared" si="5"/>
        <v>0</v>
      </c>
    </row>
    <row r="79" spans="1:10" s="5" customFormat="1" x14ac:dyDescent="0.25">
      <c r="A79" s="32">
        <v>62</v>
      </c>
      <c r="B79" s="32" t="s">
        <v>70</v>
      </c>
      <c r="C79" s="32" t="s">
        <v>198</v>
      </c>
      <c r="D79" s="33" t="s">
        <v>13</v>
      </c>
      <c r="E79" s="33" t="s">
        <v>10</v>
      </c>
      <c r="F79" s="32" t="s">
        <v>350</v>
      </c>
      <c r="G79" s="34" t="s">
        <v>5</v>
      </c>
      <c r="H79" s="28">
        <v>0</v>
      </c>
      <c r="I79" s="28">
        <v>0</v>
      </c>
      <c r="J79" s="36">
        <f t="shared" si="5"/>
        <v>0</v>
      </c>
    </row>
    <row r="80" spans="1:10" s="5" customFormat="1" x14ac:dyDescent="0.25">
      <c r="A80" s="32">
        <v>63</v>
      </c>
      <c r="B80" s="32" t="s">
        <v>72</v>
      </c>
      <c r="C80" s="32" t="s">
        <v>200</v>
      </c>
      <c r="D80" s="33" t="s">
        <v>17</v>
      </c>
      <c r="E80" s="33" t="s">
        <v>18</v>
      </c>
      <c r="F80" s="32" t="s">
        <v>350</v>
      </c>
      <c r="G80" s="34" t="s">
        <v>5</v>
      </c>
      <c r="H80" s="28">
        <v>0</v>
      </c>
      <c r="I80" s="28">
        <v>0</v>
      </c>
      <c r="J80" s="36">
        <f t="shared" si="5"/>
        <v>0</v>
      </c>
    </row>
    <row r="81" spans="1:10" s="11" customFormat="1" ht="15.75" customHeight="1" x14ac:dyDescent="0.25">
      <c r="A81" s="32">
        <v>64</v>
      </c>
      <c r="B81" s="32" t="s">
        <v>55</v>
      </c>
      <c r="C81" s="32" t="s">
        <v>183</v>
      </c>
      <c r="D81" s="33" t="s">
        <v>6</v>
      </c>
      <c r="E81" s="33" t="s">
        <v>7</v>
      </c>
      <c r="F81" s="32" t="s">
        <v>350</v>
      </c>
      <c r="G81" s="33" t="s">
        <v>4</v>
      </c>
      <c r="H81" s="28">
        <v>0</v>
      </c>
      <c r="I81" s="28">
        <v>0</v>
      </c>
      <c r="J81" s="36">
        <f t="shared" si="5"/>
        <v>0</v>
      </c>
    </row>
    <row r="82" spans="1:10" s="11" customFormat="1" ht="15.75" customHeight="1" x14ac:dyDescent="0.25">
      <c r="A82" s="32">
        <v>65</v>
      </c>
      <c r="B82" s="32" t="s">
        <v>56</v>
      </c>
      <c r="C82" s="32" t="s">
        <v>184</v>
      </c>
      <c r="D82" s="38" t="s">
        <v>310</v>
      </c>
      <c r="E82" s="38" t="s">
        <v>10</v>
      </c>
      <c r="F82" s="32" t="s">
        <v>350</v>
      </c>
      <c r="G82" s="38" t="s">
        <v>4</v>
      </c>
      <c r="H82" s="28">
        <v>0</v>
      </c>
      <c r="I82" s="28">
        <v>0</v>
      </c>
      <c r="J82" s="36">
        <f t="shared" si="5"/>
        <v>0</v>
      </c>
    </row>
    <row r="83" spans="1:10" s="11" customFormat="1" ht="15.75" customHeight="1" x14ac:dyDescent="0.25">
      <c r="A83" s="32">
        <v>66</v>
      </c>
      <c r="B83" s="32" t="s">
        <v>62</v>
      </c>
      <c r="C83" s="32" t="s">
        <v>190</v>
      </c>
      <c r="D83" s="32" t="s">
        <v>38</v>
      </c>
      <c r="E83" s="32" t="s">
        <v>16</v>
      </c>
      <c r="F83" s="32" t="s">
        <v>350</v>
      </c>
      <c r="G83" s="32" t="s">
        <v>4</v>
      </c>
      <c r="H83" s="28">
        <v>0</v>
      </c>
      <c r="I83" s="28">
        <v>0</v>
      </c>
      <c r="J83" s="36">
        <f t="shared" si="5"/>
        <v>0</v>
      </c>
    </row>
    <row r="84" spans="1:10" s="11" customFormat="1" ht="15.75" customHeight="1" x14ac:dyDescent="0.25">
      <c r="A84" s="32">
        <v>67</v>
      </c>
      <c r="B84" s="32" t="s">
        <v>65</v>
      </c>
      <c r="C84" s="32" t="s">
        <v>193</v>
      </c>
      <c r="D84" s="41" t="s">
        <v>306</v>
      </c>
      <c r="E84" s="41" t="s">
        <v>9</v>
      </c>
      <c r="F84" s="32" t="s">
        <v>350</v>
      </c>
      <c r="G84" s="42" t="s">
        <v>4</v>
      </c>
      <c r="H84" s="28">
        <v>0</v>
      </c>
      <c r="I84" s="28">
        <v>0</v>
      </c>
      <c r="J84" s="36">
        <f t="shared" si="5"/>
        <v>0</v>
      </c>
    </row>
    <row r="85" spans="1:10" s="11" customFormat="1" ht="15.75" customHeight="1" x14ac:dyDescent="0.25">
      <c r="A85" s="32">
        <v>68</v>
      </c>
      <c r="B85" s="38" t="s">
        <v>111</v>
      </c>
      <c r="C85" s="32" t="s">
        <v>239</v>
      </c>
      <c r="D85" s="38" t="s">
        <v>40</v>
      </c>
      <c r="E85" s="38" t="s">
        <v>41</v>
      </c>
      <c r="F85" s="32" t="s">
        <v>350</v>
      </c>
      <c r="G85" s="38" t="s">
        <v>5</v>
      </c>
      <c r="H85" s="28">
        <v>0</v>
      </c>
      <c r="I85" s="28">
        <v>0</v>
      </c>
      <c r="J85" s="36">
        <f t="shared" si="5"/>
        <v>0</v>
      </c>
    </row>
    <row r="86" spans="1:10" s="11" customFormat="1" ht="15.75" customHeight="1" x14ac:dyDescent="0.25">
      <c r="A86" s="32">
        <v>69</v>
      </c>
      <c r="B86" s="38" t="s">
        <v>132</v>
      </c>
      <c r="C86" s="32" t="s">
        <v>260</v>
      </c>
      <c r="D86" s="38" t="s">
        <v>328</v>
      </c>
      <c r="E86" s="38" t="s">
        <v>9</v>
      </c>
      <c r="F86" s="32" t="s">
        <v>350</v>
      </c>
      <c r="G86" s="38" t="s">
        <v>5</v>
      </c>
      <c r="H86" s="28">
        <v>0</v>
      </c>
      <c r="I86" s="28">
        <v>0</v>
      </c>
      <c r="J86" s="36">
        <f t="shared" si="5"/>
        <v>0</v>
      </c>
    </row>
    <row r="87" spans="1:10" s="12" customFormat="1" x14ac:dyDescent="0.25">
      <c r="A87" s="32">
        <v>70</v>
      </c>
      <c r="B87" s="38" t="s">
        <v>157</v>
      </c>
      <c r="C87" s="32" t="s">
        <v>360</v>
      </c>
      <c r="D87" s="38" t="s">
        <v>12</v>
      </c>
      <c r="E87" s="38" t="s">
        <v>10</v>
      </c>
      <c r="F87" s="32" t="s">
        <v>350</v>
      </c>
      <c r="G87" s="38" t="s">
        <v>5</v>
      </c>
      <c r="H87" s="28">
        <v>0</v>
      </c>
      <c r="I87" s="28">
        <v>0</v>
      </c>
      <c r="J87" s="36">
        <f t="shared" si="5"/>
        <v>0</v>
      </c>
    </row>
    <row r="88" spans="1:10" s="12" customFormat="1" x14ac:dyDescent="0.25">
      <c r="A88" s="32">
        <v>71</v>
      </c>
      <c r="B88" s="38" t="s">
        <v>172</v>
      </c>
      <c r="C88" s="32" t="s">
        <v>299</v>
      </c>
      <c r="D88" s="38" t="s">
        <v>20</v>
      </c>
      <c r="E88" s="38" t="s">
        <v>9</v>
      </c>
      <c r="F88" s="32" t="s">
        <v>350</v>
      </c>
      <c r="G88" s="38" t="s">
        <v>4</v>
      </c>
      <c r="H88" s="28">
        <v>0</v>
      </c>
      <c r="I88" s="28">
        <v>0</v>
      </c>
      <c r="J88" s="36">
        <f t="shared" si="5"/>
        <v>0</v>
      </c>
    </row>
    <row r="89" spans="1:10" s="12" customFormat="1" ht="30" customHeight="1" x14ac:dyDescent="0.25">
      <c r="A89" s="53" t="s">
        <v>356</v>
      </c>
      <c r="B89" s="54"/>
      <c r="C89" s="54"/>
      <c r="D89" s="54"/>
      <c r="E89" s="54"/>
      <c r="F89" s="54"/>
      <c r="G89" s="54"/>
      <c r="H89" s="31"/>
      <c r="I89" s="31"/>
      <c r="J89" s="52">
        <f>SUM(J54:J88)</f>
        <v>0</v>
      </c>
    </row>
    <row r="90" spans="1:10" s="12" customFormat="1" ht="10.15" customHeigh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</row>
    <row r="91" spans="1:10" ht="15" customHeight="1" x14ac:dyDescent="0.25">
      <c r="A91" s="55" t="s">
        <v>374</v>
      </c>
      <c r="B91" s="56"/>
      <c r="C91" s="56"/>
      <c r="D91" s="56"/>
      <c r="E91" s="56"/>
      <c r="F91" s="56"/>
      <c r="G91" s="56"/>
      <c r="H91" s="56"/>
      <c r="I91" s="56"/>
      <c r="J91" s="57"/>
    </row>
    <row r="92" spans="1:10" x14ac:dyDescent="0.25">
      <c r="A92" s="32">
        <v>72</v>
      </c>
      <c r="B92" s="38" t="s">
        <v>146</v>
      </c>
      <c r="C92" s="32" t="s">
        <v>274</v>
      </c>
      <c r="D92" s="38" t="s">
        <v>42</v>
      </c>
      <c r="E92" s="38" t="s">
        <v>10</v>
      </c>
      <c r="F92" s="32" t="s">
        <v>352</v>
      </c>
      <c r="G92" s="38" t="s">
        <v>5</v>
      </c>
      <c r="H92" s="28">
        <v>0</v>
      </c>
      <c r="I92" s="43"/>
      <c r="J92" s="36">
        <f>H92*1601</f>
        <v>0</v>
      </c>
    </row>
    <row r="93" spans="1:10" x14ac:dyDescent="0.25">
      <c r="A93" s="32">
        <v>73</v>
      </c>
      <c r="B93" s="38" t="s">
        <v>147</v>
      </c>
      <c r="C93" s="32" t="s">
        <v>275</v>
      </c>
      <c r="D93" s="38" t="s">
        <v>19</v>
      </c>
      <c r="E93" s="38" t="s">
        <v>10</v>
      </c>
      <c r="F93" s="32" t="s">
        <v>352</v>
      </c>
      <c r="G93" s="38" t="s">
        <v>4</v>
      </c>
      <c r="H93" s="28">
        <v>0</v>
      </c>
      <c r="I93" s="43"/>
      <c r="J93" s="36">
        <f t="shared" ref="J93:J106" si="6">H93*1601</f>
        <v>0</v>
      </c>
    </row>
    <row r="94" spans="1:10" x14ac:dyDescent="0.25">
      <c r="A94" s="32">
        <v>74</v>
      </c>
      <c r="B94" s="38" t="s">
        <v>102</v>
      </c>
      <c r="C94" s="32" t="s">
        <v>230</v>
      </c>
      <c r="D94" s="38" t="s">
        <v>42</v>
      </c>
      <c r="E94" s="38" t="s">
        <v>10</v>
      </c>
      <c r="F94" s="32" t="s">
        <v>352</v>
      </c>
      <c r="G94" s="38" t="s">
        <v>5</v>
      </c>
      <c r="H94" s="28">
        <v>0</v>
      </c>
      <c r="I94" s="43"/>
      <c r="J94" s="36">
        <f t="shared" si="6"/>
        <v>0</v>
      </c>
    </row>
    <row r="95" spans="1:10" x14ac:dyDescent="0.25">
      <c r="A95" s="32">
        <v>75</v>
      </c>
      <c r="B95" s="32" t="s">
        <v>73</v>
      </c>
      <c r="C95" s="32" t="s">
        <v>201</v>
      </c>
      <c r="D95" s="33" t="s">
        <v>42</v>
      </c>
      <c r="E95" s="33" t="s">
        <v>10</v>
      </c>
      <c r="F95" s="32" t="s">
        <v>352</v>
      </c>
      <c r="G95" s="34" t="s">
        <v>4</v>
      </c>
      <c r="H95" s="28">
        <v>0</v>
      </c>
      <c r="I95" s="44"/>
      <c r="J95" s="36">
        <f t="shared" si="6"/>
        <v>0</v>
      </c>
    </row>
    <row r="96" spans="1:10" x14ac:dyDescent="0.25">
      <c r="A96" s="32">
        <v>76</v>
      </c>
      <c r="B96" s="32" t="s">
        <v>76</v>
      </c>
      <c r="C96" s="32" t="s">
        <v>204</v>
      </c>
      <c r="D96" s="33" t="s">
        <v>316</v>
      </c>
      <c r="E96" s="33" t="s">
        <v>34</v>
      </c>
      <c r="F96" s="32" t="s">
        <v>352</v>
      </c>
      <c r="G96" s="34" t="s">
        <v>4</v>
      </c>
      <c r="H96" s="28">
        <v>0</v>
      </c>
      <c r="I96" s="44"/>
      <c r="J96" s="36">
        <f t="shared" si="6"/>
        <v>0</v>
      </c>
    </row>
    <row r="97" spans="1:10" x14ac:dyDescent="0.25">
      <c r="A97" s="32">
        <v>77</v>
      </c>
      <c r="B97" s="38" t="s">
        <v>84</v>
      </c>
      <c r="C97" s="32" t="s">
        <v>212</v>
      </c>
      <c r="D97" s="33" t="s">
        <v>14</v>
      </c>
      <c r="E97" s="33" t="s">
        <v>15</v>
      </c>
      <c r="F97" s="32" t="s">
        <v>352</v>
      </c>
      <c r="G97" s="33" t="s">
        <v>4</v>
      </c>
      <c r="H97" s="28">
        <v>0</v>
      </c>
      <c r="I97" s="45"/>
      <c r="J97" s="36">
        <f t="shared" si="6"/>
        <v>0</v>
      </c>
    </row>
    <row r="98" spans="1:10" x14ac:dyDescent="0.25">
      <c r="A98" s="32">
        <v>78</v>
      </c>
      <c r="B98" s="32" t="s">
        <v>92</v>
      </c>
      <c r="C98" s="32" t="s">
        <v>220</v>
      </c>
      <c r="D98" s="33" t="s">
        <v>314</v>
      </c>
      <c r="E98" s="33" t="s">
        <v>31</v>
      </c>
      <c r="F98" s="32" t="s">
        <v>352</v>
      </c>
      <c r="G98" s="33" t="s">
        <v>5</v>
      </c>
      <c r="H98" s="28">
        <v>0</v>
      </c>
      <c r="I98" s="45"/>
      <c r="J98" s="36">
        <f t="shared" si="6"/>
        <v>0</v>
      </c>
    </row>
    <row r="99" spans="1:10" x14ac:dyDescent="0.25">
      <c r="A99" s="32">
        <v>79</v>
      </c>
      <c r="B99" s="38" t="s">
        <v>113</v>
      </c>
      <c r="C99" s="32" t="s">
        <v>241</v>
      </c>
      <c r="D99" s="38" t="s">
        <v>327</v>
      </c>
      <c r="E99" s="38" t="s">
        <v>41</v>
      </c>
      <c r="F99" s="32" t="s">
        <v>352</v>
      </c>
      <c r="G99" s="38" t="s">
        <v>5</v>
      </c>
      <c r="H99" s="28">
        <v>0</v>
      </c>
      <c r="I99" s="43"/>
      <c r="J99" s="36">
        <f t="shared" si="6"/>
        <v>0</v>
      </c>
    </row>
    <row r="100" spans="1:10" x14ac:dyDescent="0.25">
      <c r="A100" s="32">
        <v>80</v>
      </c>
      <c r="B100" s="38" t="s">
        <v>117</v>
      </c>
      <c r="C100" s="32" t="s">
        <v>245</v>
      </c>
      <c r="D100" s="38" t="s">
        <v>365</v>
      </c>
      <c r="E100" s="38" t="s">
        <v>39</v>
      </c>
      <c r="F100" s="32" t="s">
        <v>352</v>
      </c>
      <c r="G100" s="38" t="s">
        <v>4</v>
      </c>
      <c r="H100" s="28">
        <v>0</v>
      </c>
      <c r="I100" s="43"/>
      <c r="J100" s="36">
        <f t="shared" si="6"/>
        <v>0</v>
      </c>
    </row>
    <row r="101" spans="1:10" x14ac:dyDescent="0.25">
      <c r="A101" s="32">
        <v>81</v>
      </c>
      <c r="B101" s="38" t="s">
        <v>128</v>
      </c>
      <c r="C101" s="32" t="s">
        <v>256</v>
      </c>
      <c r="D101" s="38" t="s">
        <v>331</v>
      </c>
      <c r="E101" s="38" t="s">
        <v>342</v>
      </c>
      <c r="F101" s="32" t="s">
        <v>352</v>
      </c>
      <c r="G101" s="38" t="s">
        <v>4</v>
      </c>
      <c r="H101" s="28">
        <v>0</v>
      </c>
      <c r="I101" s="43"/>
      <c r="J101" s="36">
        <f t="shared" si="6"/>
        <v>0</v>
      </c>
    </row>
    <row r="102" spans="1:10" x14ac:dyDescent="0.25">
      <c r="A102" s="32">
        <v>82</v>
      </c>
      <c r="B102" s="38" t="s">
        <v>139</v>
      </c>
      <c r="C102" s="32" t="s">
        <v>267</v>
      </c>
      <c r="D102" s="38" t="s">
        <v>12</v>
      </c>
      <c r="E102" s="38" t="s">
        <v>10</v>
      </c>
      <c r="F102" s="32" t="s">
        <v>352</v>
      </c>
      <c r="G102" s="38" t="s">
        <v>4</v>
      </c>
      <c r="H102" s="28">
        <v>0</v>
      </c>
      <c r="I102" s="43"/>
      <c r="J102" s="36">
        <f t="shared" si="6"/>
        <v>0</v>
      </c>
    </row>
    <row r="103" spans="1:10" x14ac:dyDescent="0.25">
      <c r="A103" s="32">
        <v>83</v>
      </c>
      <c r="B103" s="38" t="s">
        <v>142</v>
      </c>
      <c r="C103" s="32" t="s">
        <v>270</v>
      </c>
      <c r="D103" s="38" t="s">
        <v>42</v>
      </c>
      <c r="E103" s="38" t="s">
        <v>31</v>
      </c>
      <c r="F103" s="32" t="s">
        <v>352</v>
      </c>
      <c r="G103" s="38" t="s">
        <v>4</v>
      </c>
      <c r="H103" s="28">
        <v>0</v>
      </c>
      <c r="I103" s="43"/>
      <c r="J103" s="36">
        <f t="shared" si="6"/>
        <v>0</v>
      </c>
    </row>
    <row r="104" spans="1:10" x14ac:dyDescent="0.25">
      <c r="A104" s="32">
        <v>84</v>
      </c>
      <c r="B104" s="38" t="s">
        <v>159</v>
      </c>
      <c r="C104" s="32" t="s">
        <v>286</v>
      </c>
      <c r="D104" s="38" t="s">
        <v>312</v>
      </c>
      <c r="E104" s="38" t="s">
        <v>342</v>
      </c>
      <c r="F104" s="32" t="s">
        <v>352</v>
      </c>
      <c r="G104" s="38" t="s">
        <v>4</v>
      </c>
      <c r="H104" s="28">
        <v>0</v>
      </c>
      <c r="I104" s="43"/>
      <c r="J104" s="36">
        <f t="shared" si="6"/>
        <v>0</v>
      </c>
    </row>
    <row r="105" spans="1:10" x14ac:dyDescent="0.25">
      <c r="A105" s="32">
        <v>85</v>
      </c>
      <c r="B105" s="38" t="s">
        <v>163</v>
      </c>
      <c r="C105" s="32" t="s">
        <v>290</v>
      </c>
      <c r="D105" s="38" t="s">
        <v>12</v>
      </c>
      <c r="E105" s="38" t="s">
        <v>10</v>
      </c>
      <c r="F105" s="32" t="s">
        <v>352</v>
      </c>
      <c r="G105" s="38" t="s">
        <v>4</v>
      </c>
      <c r="H105" s="28">
        <v>0</v>
      </c>
      <c r="I105" s="43"/>
      <c r="J105" s="36">
        <f t="shared" si="6"/>
        <v>0</v>
      </c>
    </row>
    <row r="106" spans="1:10" x14ac:dyDescent="0.25">
      <c r="A106" s="32">
        <v>86</v>
      </c>
      <c r="B106" s="38" t="s">
        <v>166</v>
      </c>
      <c r="C106" s="32" t="s">
        <v>293</v>
      </c>
      <c r="D106" s="38" t="s">
        <v>341</v>
      </c>
      <c r="E106" s="38" t="s">
        <v>345</v>
      </c>
      <c r="F106" s="32" t="s">
        <v>352</v>
      </c>
      <c r="G106" s="38" t="s">
        <v>5</v>
      </c>
      <c r="H106" s="28">
        <v>0</v>
      </c>
      <c r="I106" s="43"/>
      <c r="J106" s="36">
        <f t="shared" si="6"/>
        <v>0</v>
      </c>
    </row>
    <row r="107" spans="1:10" ht="15.6" customHeight="1" x14ac:dyDescent="0.25">
      <c r="A107" s="55" t="s">
        <v>375</v>
      </c>
      <c r="B107" s="56"/>
      <c r="C107" s="56"/>
      <c r="D107" s="56"/>
      <c r="E107" s="56"/>
      <c r="F107" s="56"/>
      <c r="G107" s="56"/>
      <c r="H107" s="56"/>
      <c r="I107" s="56"/>
      <c r="J107" s="57"/>
    </row>
    <row r="108" spans="1:10" x14ac:dyDescent="0.25">
      <c r="A108" s="32">
        <v>87</v>
      </c>
      <c r="B108" s="32" t="s">
        <v>85</v>
      </c>
      <c r="C108" s="32" t="s">
        <v>213</v>
      </c>
      <c r="D108" s="33" t="s">
        <v>319</v>
      </c>
      <c r="E108" s="33" t="s">
        <v>329</v>
      </c>
      <c r="F108" s="32" t="s">
        <v>350</v>
      </c>
      <c r="G108" s="34" t="s">
        <v>5</v>
      </c>
      <c r="H108" s="28">
        <v>0</v>
      </c>
      <c r="I108" s="28">
        <v>0</v>
      </c>
      <c r="J108" s="36">
        <f>(H108*1601)+I108</f>
        <v>0</v>
      </c>
    </row>
    <row r="109" spans="1:10" x14ac:dyDescent="0.25">
      <c r="A109" s="32">
        <v>88</v>
      </c>
      <c r="B109" s="32" t="s">
        <v>58</v>
      </c>
      <c r="C109" s="32" t="s">
        <v>186</v>
      </c>
      <c r="D109" s="33" t="s">
        <v>12</v>
      </c>
      <c r="E109" s="33" t="s">
        <v>10</v>
      </c>
      <c r="F109" s="32" t="s">
        <v>350</v>
      </c>
      <c r="G109" s="34" t="s">
        <v>4</v>
      </c>
      <c r="H109" s="28">
        <v>0</v>
      </c>
      <c r="I109" s="28">
        <v>0</v>
      </c>
      <c r="J109" s="36">
        <f t="shared" ref="J109:J118" si="7">(H109*1601)+I109</f>
        <v>0</v>
      </c>
    </row>
    <row r="110" spans="1:10" x14ac:dyDescent="0.25">
      <c r="A110" s="32">
        <v>89</v>
      </c>
      <c r="B110" s="32" t="s">
        <v>66</v>
      </c>
      <c r="C110" s="32" t="s">
        <v>194</v>
      </c>
      <c r="D110" s="41" t="s">
        <v>307</v>
      </c>
      <c r="E110" s="41" t="s">
        <v>34</v>
      </c>
      <c r="F110" s="32" t="s">
        <v>350</v>
      </c>
      <c r="G110" s="42" t="s">
        <v>5</v>
      </c>
      <c r="H110" s="28">
        <v>0</v>
      </c>
      <c r="I110" s="28">
        <v>0</v>
      </c>
      <c r="J110" s="36">
        <f t="shared" si="7"/>
        <v>0</v>
      </c>
    </row>
    <row r="111" spans="1:10" x14ac:dyDescent="0.25">
      <c r="A111" s="32">
        <v>90</v>
      </c>
      <c r="B111" s="32" t="s">
        <v>89</v>
      </c>
      <c r="C111" s="32" t="s">
        <v>217</v>
      </c>
      <c r="D111" s="33" t="s">
        <v>21</v>
      </c>
      <c r="E111" s="33" t="s">
        <v>9</v>
      </c>
      <c r="F111" s="32" t="s">
        <v>350</v>
      </c>
      <c r="G111" s="34" t="s">
        <v>4</v>
      </c>
      <c r="H111" s="28">
        <v>0</v>
      </c>
      <c r="I111" s="28">
        <v>0</v>
      </c>
      <c r="J111" s="36">
        <f t="shared" si="7"/>
        <v>0</v>
      </c>
    </row>
    <row r="112" spans="1:10" x14ac:dyDescent="0.25">
      <c r="A112" s="32">
        <v>91</v>
      </c>
      <c r="B112" s="38" t="s">
        <v>97</v>
      </c>
      <c r="C112" s="32" t="s">
        <v>225</v>
      </c>
      <c r="D112" s="38" t="s">
        <v>30</v>
      </c>
      <c r="E112" s="38" t="s">
        <v>31</v>
      </c>
      <c r="F112" s="32" t="s">
        <v>350</v>
      </c>
      <c r="G112" s="38" t="s">
        <v>5</v>
      </c>
      <c r="H112" s="28">
        <v>0</v>
      </c>
      <c r="I112" s="28">
        <v>0</v>
      </c>
      <c r="J112" s="36">
        <f t="shared" si="7"/>
        <v>0</v>
      </c>
    </row>
    <row r="113" spans="1:10" x14ac:dyDescent="0.25">
      <c r="A113" s="32">
        <v>92</v>
      </c>
      <c r="B113" s="38" t="s">
        <v>107</v>
      </c>
      <c r="C113" s="32" t="s">
        <v>235</v>
      </c>
      <c r="D113" s="38" t="s">
        <v>14</v>
      </c>
      <c r="E113" s="38" t="s">
        <v>15</v>
      </c>
      <c r="F113" s="32" t="s">
        <v>350</v>
      </c>
      <c r="G113" s="38" t="s">
        <v>4</v>
      </c>
      <c r="H113" s="28">
        <v>0</v>
      </c>
      <c r="I113" s="28">
        <v>0</v>
      </c>
      <c r="J113" s="36">
        <f t="shared" si="7"/>
        <v>0</v>
      </c>
    </row>
    <row r="114" spans="1:10" x14ac:dyDescent="0.25">
      <c r="A114" s="32">
        <v>93</v>
      </c>
      <c r="B114" s="38" t="s">
        <v>151</v>
      </c>
      <c r="C114" s="32" t="s">
        <v>279</v>
      </c>
      <c r="D114" s="38" t="s">
        <v>324</v>
      </c>
      <c r="E114" s="38" t="s">
        <v>9</v>
      </c>
      <c r="F114" s="32" t="s">
        <v>350</v>
      </c>
      <c r="G114" s="38" t="s">
        <v>5</v>
      </c>
      <c r="H114" s="28">
        <v>0</v>
      </c>
      <c r="I114" s="28">
        <v>0</v>
      </c>
      <c r="J114" s="36">
        <f t="shared" si="7"/>
        <v>0</v>
      </c>
    </row>
    <row r="115" spans="1:10" x14ac:dyDescent="0.25">
      <c r="A115" s="32">
        <v>94</v>
      </c>
      <c r="B115" s="38" t="s">
        <v>173</v>
      </c>
      <c r="C115" s="32" t="s">
        <v>300</v>
      </c>
      <c r="D115" s="38" t="s">
        <v>329</v>
      </c>
      <c r="E115" s="38" t="s">
        <v>35</v>
      </c>
      <c r="F115" s="32" t="s">
        <v>350</v>
      </c>
      <c r="G115" s="38" t="s">
        <v>5</v>
      </c>
      <c r="H115" s="28">
        <v>0</v>
      </c>
      <c r="I115" s="28">
        <v>0</v>
      </c>
      <c r="J115" s="36">
        <f t="shared" si="7"/>
        <v>0</v>
      </c>
    </row>
    <row r="116" spans="1:10" ht="15" customHeight="1" x14ac:dyDescent="0.25">
      <c r="A116" s="32">
        <v>95</v>
      </c>
      <c r="B116" s="38" t="s">
        <v>175</v>
      </c>
      <c r="C116" s="32" t="s">
        <v>302</v>
      </c>
      <c r="D116" s="38" t="s">
        <v>8</v>
      </c>
      <c r="E116" s="38" t="s">
        <v>9</v>
      </c>
      <c r="F116" s="32" t="s">
        <v>350</v>
      </c>
      <c r="G116" s="38" t="s">
        <v>4</v>
      </c>
      <c r="H116" s="28">
        <v>0</v>
      </c>
      <c r="I116" s="28">
        <v>0</v>
      </c>
      <c r="J116" s="36">
        <f t="shared" si="7"/>
        <v>0</v>
      </c>
    </row>
    <row r="117" spans="1:10" s="25" customFormat="1" ht="15" customHeight="1" x14ac:dyDescent="0.25">
      <c r="A117" s="32">
        <v>96</v>
      </c>
      <c r="B117" s="38" t="s">
        <v>354</v>
      </c>
      <c r="C117" s="32" t="s">
        <v>361</v>
      </c>
      <c r="D117" s="38" t="s">
        <v>14</v>
      </c>
      <c r="E117" s="38" t="s">
        <v>15</v>
      </c>
      <c r="F117" s="32" t="s">
        <v>350</v>
      </c>
      <c r="G117" s="38" t="s">
        <v>4</v>
      </c>
      <c r="H117" s="28">
        <v>0</v>
      </c>
      <c r="I117" s="28">
        <v>0</v>
      </c>
      <c r="J117" s="36">
        <f>(H117*1601)+I117</f>
        <v>0</v>
      </c>
    </row>
    <row r="118" spans="1:10" x14ac:dyDescent="0.25">
      <c r="A118" s="32">
        <v>97</v>
      </c>
      <c r="B118" s="38" t="s">
        <v>177</v>
      </c>
      <c r="C118" s="32" t="s">
        <v>304</v>
      </c>
      <c r="D118" s="38" t="s">
        <v>313</v>
      </c>
      <c r="E118" s="38" t="s">
        <v>343</v>
      </c>
      <c r="F118" s="32" t="s">
        <v>350</v>
      </c>
      <c r="G118" s="38" t="s">
        <v>4</v>
      </c>
      <c r="H118" s="28">
        <v>0</v>
      </c>
      <c r="I118" s="28">
        <v>0</v>
      </c>
      <c r="J118" s="36">
        <f t="shared" si="7"/>
        <v>0</v>
      </c>
    </row>
    <row r="119" spans="1:10" ht="31.9" customHeight="1" x14ac:dyDescent="0.25">
      <c r="A119" s="53" t="s">
        <v>362</v>
      </c>
      <c r="B119" s="54"/>
      <c r="C119" s="54"/>
      <c r="D119" s="54"/>
      <c r="E119" s="54"/>
      <c r="F119" s="54"/>
      <c r="G119" s="54"/>
      <c r="H119" s="31"/>
      <c r="I119" s="31"/>
      <c r="J119" s="52">
        <f>SUM(J92:J118)</f>
        <v>0</v>
      </c>
    </row>
    <row r="120" spans="1:10" ht="9.6" customHeight="1" x14ac:dyDescent="0.25">
      <c r="A120" s="18"/>
      <c r="B120" s="19"/>
      <c r="C120" s="19"/>
      <c r="D120" s="19"/>
      <c r="E120" s="19"/>
      <c r="F120" s="19"/>
      <c r="G120" s="19"/>
      <c r="H120" s="19"/>
      <c r="I120" s="19"/>
      <c r="J120" s="40"/>
    </row>
    <row r="121" spans="1:10" x14ac:dyDescent="0.25">
      <c r="A121" s="55" t="s">
        <v>376</v>
      </c>
      <c r="B121" s="56"/>
      <c r="C121" s="56"/>
      <c r="D121" s="56"/>
      <c r="E121" s="56"/>
      <c r="F121" s="56"/>
      <c r="G121" s="56"/>
      <c r="H121" s="56"/>
      <c r="I121" s="56"/>
      <c r="J121" s="57"/>
    </row>
    <row r="122" spans="1:10" x14ac:dyDescent="0.25">
      <c r="A122" s="32">
        <v>98</v>
      </c>
      <c r="B122" s="32" t="s">
        <v>51</v>
      </c>
      <c r="C122" s="32" t="s">
        <v>179</v>
      </c>
      <c r="D122" s="33" t="s">
        <v>307</v>
      </c>
      <c r="E122" s="33" t="s">
        <v>34</v>
      </c>
      <c r="F122" s="32" t="s">
        <v>352</v>
      </c>
      <c r="G122" s="34" t="s">
        <v>4</v>
      </c>
      <c r="H122" s="28">
        <v>0</v>
      </c>
      <c r="I122" s="35"/>
      <c r="J122" s="36">
        <f>H122*1004</f>
        <v>0</v>
      </c>
    </row>
    <row r="123" spans="1:10" x14ac:dyDescent="0.25">
      <c r="A123" s="32">
        <v>99</v>
      </c>
      <c r="B123" s="38" t="s">
        <v>109</v>
      </c>
      <c r="C123" s="32" t="s">
        <v>237</v>
      </c>
      <c r="D123" s="38" t="s">
        <v>359</v>
      </c>
      <c r="E123" s="38" t="s">
        <v>10</v>
      </c>
      <c r="F123" s="32" t="s">
        <v>352</v>
      </c>
      <c r="G123" s="38" t="s">
        <v>5</v>
      </c>
      <c r="H123" s="28">
        <v>0</v>
      </c>
      <c r="I123" s="46"/>
      <c r="J123" s="36">
        <f t="shared" ref="J123:J145" si="8">H123*1004</f>
        <v>0</v>
      </c>
    </row>
    <row r="124" spans="1:10" x14ac:dyDescent="0.25">
      <c r="A124" s="32">
        <v>100</v>
      </c>
      <c r="B124" s="38" t="s">
        <v>114</v>
      </c>
      <c r="C124" s="32" t="s">
        <v>242</v>
      </c>
      <c r="D124" s="38" t="s">
        <v>328</v>
      </c>
      <c r="E124" s="38" t="s">
        <v>31</v>
      </c>
      <c r="F124" s="32" t="s">
        <v>352</v>
      </c>
      <c r="G124" s="38" t="s">
        <v>4</v>
      </c>
      <c r="H124" s="28">
        <v>0</v>
      </c>
      <c r="I124" s="46"/>
      <c r="J124" s="36">
        <f t="shared" si="8"/>
        <v>0</v>
      </c>
    </row>
    <row r="125" spans="1:10" x14ac:dyDescent="0.25">
      <c r="A125" s="32">
        <v>101</v>
      </c>
      <c r="B125" s="32" t="s">
        <v>61</v>
      </c>
      <c r="C125" s="32" t="s">
        <v>189</v>
      </c>
      <c r="D125" s="41" t="s">
        <v>313</v>
      </c>
      <c r="E125" s="41" t="s">
        <v>343</v>
      </c>
      <c r="F125" s="32" t="s">
        <v>352</v>
      </c>
      <c r="G125" s="42" t="s">
        <v>5</v>
      </c>
      <c r="H125" s="28">
        <v>0</v>
      </c>
      <c r="I125" s="47"/>
      <c r="J125" s="36">
        <f t="shared" si="8"/>
        <v>0</v>
      </c>
    </row>
    <row r="126" spans="1:10" x14ac:dyDescent="0.25">
      <c r="A126" s="32">
        <v>102</v>
      </c>
      <c r="B126" s="32" t="s">
        <v>63</v>
      </c>
      <c r="C126" s="32" t="s">
        <v>191</v>
      </c>
      <c r="D126" s="41" t="s">
        <v>314</v>
      </c>
      <c r="E126" s="41" t="s">
        <v>31</v>
      </c>
      <c r="F126" s="32" t="s">
        <v>352</v>
      </c>
      <c r="G126" s="42" t="s">
        <v>4</v>
      </c>
      <c r="H126" s="28">
        <v>0</v>
      </c>
      <c r="I126" s="47"/>
      <c r="J126" s="36">
        <f t="shared" si="8"/>
        <v>0</v>
      </c>
    </row>
    <row r="127" spans="1:10" x14ac:dyDescent="0.25">
      <c r="A127" s="32">
        <v>103</v>
      </c>
      <c r="B127" s="38" t="s">
        <v>103</v>
      </c>
      <c r="C127" s="32" t="s">
        <v>231</v>
      </c>
      <c r="D127" s="38" t="s">
        <v>12</v>
      </c>
      <c r="E127" s="38" t="s">
        <v>10</v>
      </c>
      <c r="F127" s="32" t="s">
        <v>352</v>
      </c>
      <c r="G127" s="38" t="s">
        <v>4</v>
      </c>
      <c r="H127" s="28">
        <v>0</v>
      </c>
      <c r="I127" s="46"/>
      <c r="J127" s="36">
        <f t="shared" si="8"/>
        <v>0</v>
      </c>
    </row>
    <row r="128" spans="1:10" x14ac:dyDescent="0.25">
      <c r="A128" s="32">
        <v>104</v>
      </c>
      <c r="B128" s="32" t="s">
        <v>75</v>
      </c>
      <c r="C128" s="32" t="s">
        <v>203</v>
      </c>
      <c r="D128" s="33" t="s">
        <v>309</v>
      </c>
      <c r="E128" s="33" t="s">
        <v>10</v>
      </c>
      <c r="F128" s="32" t="s">
        <v>352</v>
      </c>
      <c r="G128" s="34" t="s">
        <v>4</v>
      </c>
      <c r="H128" s="28">
        <v>0</v>
      </c>
      <c r="I128" s="47"/>
      <c r="J128" s="36">
        <f t="shared" si="8"/>
        <v>0</v>
      </c>
    </row>
    <row r="129" spans="1:10" x14ac:dyDescent="0.25">
      <c r="A129" s="32">
        <v>105</v>
      </c>
      <c r="B129" s="32" t="s">
        <v>90</v>
      </c>
      <c r="C129" s="32" t="s">
        <v>218</v>
      </c>
      <c r="D129" s="33" t="s">
        <v>30</v>
      </c>
      <c r="E129" s="33" t="s">
        <v>31</v>
      </c>
      <c r="F129" s="32" t="s">
        <v>352</v>
      </c>
      <c r="G129" s="33" t="s">
        <v>5</v>
      </c>
      <c r="H129" s="28">
        <v>0</v>
      </c>
      <c r="I129" s="48"/>
      <c r="J129" s="36">
        <f t="shared" si="8"/>
        <v>0</v>
      </c>
    </row>
    <row r="130" spans="1:10" x14ac:dyDescent="0.25">
      <c r="A130" s="32">
        <v>106</v>
      </c>
      <c r="B130" s="32" t="s">
        <v>91</v>
      </c>
      <c r="C130" s="32" t="s">
        <v>219</v>
      </c>
      <c r="D130" s="33" t="s">
        <v>320</v>
      </c>
      <c r="E130" s="33" t="s">
        <v>23</v>
      </c>
      <c r="F130" s="32" t="s">
        <v>352</v>
      </c>
      <c r="G130" s="33" t="s">
        <v>5</v>
      </c>
      <c r="H130" s="28">
        <v>0</v>
      </c>
      <c r="I130" s="48"/>
      <c r="J130" s="36">
        <f t="shared" si="8"/>
        <v>0</v>
      </c>
    </row>
    <row r="131" spans="1:10" x14ac:dyDescent="0.25">
      <c r="A131" s="32">
        <v>107</v>
      </c>
      <c r="B131" s="38" t="s">
        <v>96</v>
      </c>
      <c r="C131" s="32" t="s">
        <v>224</v>
      </c>
      <c r="D131" s="38" t="s">
        <v>22</v>
      </c>
      <c r="E131" s="38" t="s">
        <v>23</v>
      </c>
      <c r="F131" s="32" t="s">
        <v>352</v>
      </c>
      <c r="G131" s="38" t="s">
        <v>4</v>
      </c>
      <c r="H131" s="28">
        <v>0</v>
      </c>
      <c r="I131" s="46"/>
      <c r="J131" s="36">
        <f t="shared" si="8"/>
        <v>0</v>
      </c>
    </row>
    <row r="132" spans="1:10" x14ac:dyDescent="0.25">
      <c r="A132" s="32">
        <v>108</v>
      </c>
      <c r="B132" s="38" t="s">
        <v>116</v>
      </c>
      <c r="C132" s="32" t="s">
        <v>244</v>
      </c>
      <c r="D132" s="38" t="s">
        <v>30</v>
      </c>
      <c r="E132" s="38" t="s">
        <v>31</v>
      </c>
      <c r="F132" s="32" t="s">
        <v>352</v>
      </c>
      <c r="G132" s="38" t="s">
        <v>5</v>
      </c>
      <c r="H132" s="28">
        <v>0</v>
      </c>
      <c r="I132" s="46"/>
      <c r="J132" s="36">
        <f t="shared" si="8"/>
        <v>0</v>
      </c>
    </row>
    <row r="133" spans="1:10" x14ac:dyDescent="0.25">
      <c r="A133" s="32">
        <v>109</v>
      </c>
      <c r="B133" s="38" t="s">
        <v>119</v>
      </c>
      <c r="C133" s="32" t="s">
        <v>247</v>
      </c>
      <c r="D133" s="38" t="s">
        <v>330</v>
      </c>
      <c r="E133" s="38" t="s">
        <v>31</v>
      </c>
      <c r="F133" s="32" t="s">
        <v>352</v>
      </c>
      <c r="G133" s="38" t="s">
        <v>4</v>
      </c>
      <c r="H133" s="28">
        <v>0</v>
      </c>
      <c r="I133" s="46"/>
      <c r="J133" s="36">
        <f t="shared" si="8"/>
        <v>0</v>
      </c>
    </row>
    <row r="134" spans="1:10" x14ac:dyDescent="0.25">
      <c r="A134" s="32">
        <v>110</v>
      </c>
      <c r="B134" s="38" t="s">
        <v>121</v>
      </c>
      <c r="C134" s="32" t="s">
        <v>249</v>
      </c>
      <c r="D134" s="38" t="s">
        <v>20</v>
      </c>
      <c r="E134" s="38" t="s">
        <v>9</v>
      </c>
      <c r="F134" s="32" t="s">
        <v>352</v>
      </c>
      <c r="G134" s="38" t="s">
        <v>5</v>
      </c>
      <c r="H134" s="28">
        <v>0</v>
      </c>
      <c r="I134" s="46"/>
      <c r="J134" s="36">
        <f t="shared" si="8"/>
        <v>0</v>
      </c>
    </row>
    <row r="135" spans="1:10" x14ac:dyDescent="0.25">
      <c r="A135" s="32">
        <v>111</v>
      </c>
      <c r="B135" s="38" t="s">
        <v>122</v>
      </c>
      <c r="C135" s="32" t="s">
        <v>250</v>
      </c>
      <c r="D135" s="38" t="s">
        <v>326</v>
      </c>
      <c r="E135" s="38" t="s">
        <v>343</v>
      </c>
      <c r="F135" s="32" t="s">
        <v>352</v>
      </c>
      <c r="G135" s="38" t="s">
        <v>5</v>
      </c>
      <c r="H135" s="28">
        <v>0</v>
      </c>
      <c r="I135" s="46"/>
      <c r="J135" s="36">
        <f t="shared" si="8"/>
        <v>0</v>
      </c>
    </row>
    <row r="136" spans="1:10" x14ac:dyDescent="0.25">
      <c r="A136" s="32">
        <v>112</v>
      </c>
      <c r="B136" s="38" t="s">
        <v>124</v>
      </c>
      <c r="C136" s="32" t="s">
        <v>252</v>
      </c>
      <c r="D136" s="38" t="s">
        <v>12</v>
      </c>
      <c r="E136" s="38" t="s">
        <v>10</v>
      </c>
      <c r="F136" s="32" t="s">
        <v>352</v>
      </c>
      <c r="G136" s="38" t="s">
        <v>4</v>
      </c>
      <c r="H136" s="28">
        <v>0</v>
      </c>
      <c r="I136" s="46"/>
      <c r="J136" s="36">
        <f t="shared" si="8"/>
        <v>0</v>
      </c>
    </row>
    <row r="137" spans="1:10" x14ac:dyDescent="0.25">
      <c r="A137" s="32">
        <v>113</v>
      </c>
      <c r="B137" s="38" t="s">
        <v>127</v>
      </c>
      <c r="C137" s="32" t="s">
        <v>255</v>
      </c>
      <c r="D137" s="38" t="s">
        <v>8</v>
      </c>
      <c r="E137" s="38" t="s">
        <v>9</v>
      </c>
      <c r="F137" s="32" t="s">
        <v>352</v>
      </c>
      <c r="G137" s="38" t="s">
        <v>4</v>
      </c>
      <c r="H137" s="28">
        <v>0</v>
      </c>
      <c r="I137" s="46"/>
      <c r="J137" s="36">
        <f t="shared" si="8"/>
        <v>0</v>
      </c>
    </row>
    <row r="138" spans="1:10" x14ac:dyDescent="0.25">
      <c r="A138" s="32">
        <v>114</v>
      </c>
      <c r="B138" s="38" t="s">
        <v>129</v>
      </c>
      <c r="C138" s="32" t="s">
        <v>257</v>
      </c>
      <c r="D138" s="38" t="s">
        <v>332</v>
      </c>
      <c r="E138" s="38" t="s">
        <v>342</v>
      </c>
      <c r="F138" s="32" t="s">
        <v>352</v>
      </c>
      <c r="G138" s="38" t="s">
        <v>4</v>
      </c>
      <c r="H138" s="28">
        <v>0</v>
      </c>
      <c r="I138" s="46"/>
      <c r="J138" s="36">
        <f t="shared" si="8"/>
        <v>0</v>
      </c>
    </row>
    <row r="139" spans="1:10" x14ac:dyDescent="0.25">
      <c r="A139" s="32">
        <v>115</v>
      </c>
      <c r="B139" s="38" t="s">
        <v>133</v>
      </c>
      <c r="C139" s="32" t="s">
        <v>261</v>
      </c>
      <c r="D139" s="38" t="s">
        <v>334</v>
      </c>
      <c r="E139" s="38" t="s">
        <v>346</v>
      </c>
      <c r="F139" s="32" t="s">
        <v>352</v>
      </c>
      <c r="G139" s="38" t="s">
        <v>5</v>
      </c>
      <c r="H139" s="28">
        <v>0</v>
      </c>
      <c r="I139" s="46"/>
      <c r="J139" s="36">
        <f t="shared" si="8"/>
        <v>0</v>
      </c>
    </row>
    <row r="140" spans="1:10" x14ac:dyDescent="0.25">
      <c r="A140" s="32">
        <v>116</v>
      </c>
      <c r="B140" s="38" t="s">
        <v>138</v>
      </c>
      <c r="C140" s="32" t="s">
        <v>266</v>
      </c>
      <c r="D140" s="38" t="s">
        <v>334</v>
      </c>
      <c r="E140" s="38" t="s">
        <v>9</v>
      </c>
      <c r="F140" s="32" t="s">
        <v>352</v>
      </c>
      <c r="G140" s="38" t="s">
        <v>5</v>
      </c>
      <c r="H140" s="28">
        <v>0</v>
      </c>
      <c r="I140" s="46"/>
      <c r="J140" s="36">
        <f t="shared" si="8"/>
        <v>0</v>
      </c>
    </row>
    <row r="141" spans="1:10" x14ac:dyDescent="0.25">
      <c r="A141" s="32">
        <v>117</v>
      </c>
      <c r="B141" s="38" t="s">
        <v>158</v>
      </c>
      <c r="C141" s="32" t="s">
        <v>285</v>
      </c>
      <c r="D141" s="38" t="s">
        <v>334</v>
      </c>
      <c r="E141" s="38" t="s">
        <v>348</v>
      </c>
      <c r="F141" s="32" t="s">
        <v>352</v>
      </c>
      <c r="G141" s="38" t="s">
        <v>5</v>
      </c>
      <c r="H141" s="28">
        <v>0</v>
      </c>
      <c r="I141" s="46"/>
      <c r="J141" s="36">
        <f t="shared" si="8"/>
        <v>0</v>
      </c>
    </row>
    <row r="142" spans="1:10" x14ac:dyDescent="0.25">
      <c r="A142" s="32">
        <v>118</v>
      </c>
      <c r="B142" s="38" t="s">
        <v>160</v>
      </c>
      <c r="C142" s="32" t="s">
        <v>287</v>
      </c>
      <c r="D142" s="38" t="s">
        <v>334</v>
      </c>
      <c r="E142" s="38" t="s">
        <v>31</v>
      </c>
      <c r="F142" s="32" t="s">
        <v>352</v>
      </c>
      <c r="G142" s="38" t="s">
        <v>4</v>
      </c>
      <c r="H142" s="28">
        <v>0</v>
      </c>
      <c r="I142" s="46"/>
      <c r="J142" s="36">
        <f t="shared" si="8"/>
        <v>0</v>
      </c>
    </row>
    <row r="143" spans="1:10" x14ac:dyDescent="0.25">
      <c r="A143" s="32">
        <v>119</v>
      </c>
      <c r="B143" s="38" t="s">
        <v>169</v>
      </c>
      <c r="C143" s="32" t="s">
        <v>296</v>
      </c>
      <c r="D143" s="38" t="s">
        <v>334</v>
      </c>
      <c r="E143" s="38" t="s">
        <v>347</v>
      </c>
      <c r="F143" s="32" t="s">
        <v>352</v>
      </c>
      <c r="G143" s="38" t="s">
        <v>4</v>
      </c>
      <c r="H143" s="28">
        <v>0</v>
      </c>
      <c r="I143" s="46"/>
      <c r="J143" s="36">
        <f t="shared" si="8"/>
        <v>0</v>
      </c>
    </row>
    <row r="144" spans="1:10" x14ac:dyDescent="0.25">
      <c r="A144" s="32">
        <v>120</v>
      </c>
      <c r="B144" s="38" t="s">
        <v>170</v>
      </c>
      <c r="C144" s="32" t="s">
        <v>297</v>
      </c>
      <c r="D144" s="38" t="s">
        <v>334</v>
      </c>
      <c r="E144" s="38" t="s">
        <v>37</v>
      </c>
      <c r="F144" s="32" t="s">
        <v>352</v>
      </c>
      <c r="G144" s="38" t="s">
        <v>5</v>
      </c>
      <c r="H144" s="28">
        <v>0</v>
      </c>
      <c r="I144" s="46"/>
      <c r="J144" s="36">
        <f t="shared" si="8"/>
        <v>0</v>
      </c>
    </row>
    <row r="145" spans="1:10" x14ac:dyDescent="0.25">
      <c r="A145" s="32">
        <v>121</v>
      </c>
      <c r="B145" s="38" t="s">
        <v>171</v>
      </c>
      <c r="C145" s="32" t="s">
        <v>298</v>
      </c>
      <c r="D145" s="38" t="s">
        <v>334</v>
      </c>
      <c r="E145" s="38" t="s">
        <v>345</v>
      </c>
      <c r="F145" s="32" t="s">
        <v>352</v>
      </c>
      <c r="G145" s="38" t="s">
        <v>5</v>
      </c>
      <c r="H145" s="28">
        <v>0</v>
      </c>
      <c r="I145" s="46"/>
      <c r="J145" s="36">
        <f t="shared" si="8"/>
        <v>0</v>
      </c>
    </row>
    <row r="146" spans="1:10" x14ac:dyDescent="0.25">
      <c r="A146" s="55" t="s">
        <v>377</v>
      </c>
      <c r="B146" s="56"/>
      <c r="C146" s="56"/>
      <c r="D146" s="56"/>
      <c r="E146" s="56"/>
      <c r="F146" s="56"/>
      <c r="G146" s="56"/>
      <c r="H146" s="56"/>
      <c r="I146" s="56"/>
      <c r="J146" s="57"/>
    </row>
    <row r="147" spans="1:10" x14ac:dyDescent="0.25">
      <c r="A147" s="32">
        <v>122</v>
      </c>
      <c r="B147" s="38" t="s">
        <v>99</v>
      </c>
      <c r="C147" s="32" t="s">
        <v>227</v>
      </c>
      <c r="D147" s="38" t="s">
        <v>322</v>
      </c>
      <c r="E147" s="38" t="s">
        <v>9</v>
      </c>
      <c r="F147" s="32" t="s">
        <v>350</v>
      </c>
      <c r="G147" s="38" t="s">
        <v>5</v>
      </c>
      <c r="H147" s="28">
        <v>0</v>
      </c>
      <c r="I147" s="28">
        <v>0</v>
      </c>
      <c r="J147" s="36">
        <f>(H147*1004)+I147</f>
        <v>0</v>
      </c>
    </row>
    <row r="148" spans="1:10" x14ac:dyDescent="0.25">
      <c r="A148" s="32">
        <v>123</v>
      </c>
      <c r="B148" s="38" t="s">
        <v>101</v>
      </c>
      <c r="C148" s="32" t="s">
        <v>229</v>
      </c>
      <c r="D148" s="38" t="s">
        <v>324</v>
      </c>
      <c r="E148" s="38" t="s">
        <v>9</v>
      </c>
      <c r="F148" s="32" t="s">
        <v>350</v>
      </c>
      <c r="G148" s="38" t="s">
        <v>4</v>
      </c>
      <c r="H148" s="28">
        <v>0</v>
      </c>
      <c r="I148" s="28">
        <v>0</v>
      </c>
      <c r="J148" s="36">
        <f t="shared" ref="J148:J155" si="9">(H148*1004)+I148</f>
        <v>0</v>
      </c>
    </row>
    <row r="149" spans="1:10" x14ac:dyDescent="0.25">
      <c r="A149" s="32">
        <v>124</v>
      </c>
      <c r="B149" s="32" t="s">
        <v>81</v>
      </c>
      <c r="C149" s="32" t="s">
        <v>209</v>
      </c>
      <c r="D149" s="33" t="s">
        <v>8</v>
      </c>
      <c r="E149" s="33" t="s">
        <v>9</v>
      </c>
      <c r="F149" s="32" t="s">
        <v>350</v>
      </c>
      <c r="G149" s="34" t="s">
        <v>5</v>
      </c>
      <c r="H149" s="28">
        <v>0</v>
      </c>
      <c r="I149" s="28">
        <v>0</v>
      </c>
      <c r="J149" s="36">
        <f t="shared" si="9"/>
        <v>0</v>
      </c>
    </row>
    <row r="150" spans="1:10" x14ac:dyDescent="0.25">
      <c r="A150" s="32">
        <v>125</v>
      </c>
      <c r="B150" s="32" t="s">
        <v>67</v>
      </c>
      <c r="C150" s="32" t="s">
        <v>195</v>
      </c>
      <c r="D150" s="33" t="s">
        <v>29</v>
      </c>
      <c r="E150" s="33" t="s">
        <v>9</v>
      </c>
      <c r="F150" s="32" t="s">
        <v>350</v>
      </c>
      <c r="G150" s="34" t="s">
        <v>4</v>
      </c>
      <c r="H150" s="28">
        <v>0</v>
      </c>
      <c r="I150" s="28">
        <v>0</v>
      </c>
      <c r="J150" s="36">
        <f t="shared" si="9"/>
        <v>0</v>
      </c>
    </row>
    <row r="151" spans="1:10" x14ac:dyDescent="0.25">
      <c r="A151" s="32">
        <v>126</v>
      </c>
      <c r="B151" s="32" t="s">
        <v>52</v>
      </c>
      <c r="C151" s="32" t="s">
        <v>180</v>
      </c>
      <c r="D151" s="33" t="s">
        <v>309</v>
      </c>
      <c r="E151" s="33" t="s">
        <v>10</v>
      </c>
      <c r="F151" s="32" t="s">
        <v>350</v>
      </c>
      <c r="G151" s="34" t="s">
        <v>4</v>
      </c>
      <c r="H151" s="28">
        <v>0</v>
      </c>
      <c r="I151" s="28">
        <v>0</v>
      </c>
      <c r="J151" s="36">
        <f t="shared" si="9"/>
        <v>0</v>
      </c>
    </row>
    <row r="152" spans="1:10" x14ac:dyDescent="0.25">
      <c r="A152" s="32">
        <v>127</v>
      </c>
      <c r="B152" s="32" t="s">
        <v>57</v>
      </c>
      <c r="C152" s="32" t="s">
        <v>185</v>
      </c>
      <c r="D152" s="41" t="s">
        <v>311</v>
      </c>
      <c r="E152" s="41" t="s">
        <v>319</v>
      </c>
      <c r="F152" s="32" t="s">
        <v>350</v>
      </c>
      <c r="G152" s="41" t="s">
        <v>4</v>
      </c>
      <c r="H152" s="28">
        <v>0</v>
      </c>
      <c r="I152" s="28">
        <v>0</v>
      </c>
      <c r="J152" s="36">
        <f t="shared" si="9"/>
        <v>0</v>
      </c>
    </row>
    <row r="153" spans="1:10" x14ac:dyDescent="0.25">
      <c r="A153" s="32">
        <v>128</v>
      </c>
      <c r="B153" s="38" t="s">
        <v>106</v>
      </c>
      <c r="C153" s="32" t="s">
        <v>234</v>
      </c>
      <c r="D153" s="38" t="s">
        <v>14</v>
      </c>
      <c r="E153" s="38" t="s">
        <v>15</v>
      </c>
      <c r="F153" s="32" t="s">
        <v>350</v>
      </c>
      <c r="G153" s="38" t="s">
        <v>5</v>
      </c>
      <c r="H153" s="28">
        <v>0</v>
      </c>
      <c r="I153" s="28">
        <v>0</v>
      </c>
      <c r="J153" s="36">
        <f t="shared" si="9"/>
        <v>0</v>
      </c>
    </row>
    <row r="154" spans="1:10" x14ac:dyDescent="0.25">
      <c r="A154" s="32">
        <v>129</v>
      </c>
      <c r="B154" s="38" t="s">
        <v>115</v>
      </c>
      <c r="C154" s="32" t="s">
        <v>243</v>
      </c>
      <c r="D154" s="38" t="s">
        <v>329</v>
      </c>
      <c r="E154" s="38" t="s">
        <v>35</v>
      </c>
      <c r="F154" s="32" t="s">
        <v>350</v>
      </c>
      <c r="G154" s="38" t="s">
        <v>4</v>
      </c>
      <c r="H154" s="28">
        <v>0</v>
      </c>
      <c r="I154" s="28">
        <v>0</v>
      </c>
      <c r="J154" s="36">
        <f t="shared" si="9"/>
        <v>0</v>
      </c>
    </row>
    <row r="155" spans="1:10" x14ac:dyDescent="0.25">
      <c r="A155" s="32">
        <v>130</v>
      </c>
      <c r="B155" s="38" t="s">
        <v>152</v>
      </c>
      <c r="C155" s="32" t="s">
        <v>280</v>
      </c>
      <c r="D155" s="38" t="s">
        <v>334</v>
      </c>
      <c r="E155" s="38" t="s">
        <v>10</v>
      </c>
      <c r="F155" s="32" t="s">
        <v>350</v>
      </c>
      <c r="G155" s="38" t="s">
        <v>5</v>
      </c>
      <c r="H155" s="28">
        <v>0</v>
      </c>
      <c r="I155" s="28">
        <v>0</v>
      </c>
      <c r="J155" s="36">
        <f t="shared" si="9"/>
        <v>0</v>
      </c>
    </row>
    <row r="156" spans="1:10" ht="31.9" customHeight="1" x14ac:dyDescent="0.25">
      <c r="A156" s="53" t="s">
        <v>357</v>
      </c>
      <c r="B156" s="54"/>
      <c r="C156" s="54"/>
      <c r="D156" s="54"/>
      <c r="E156" s="54"/>
      <c r="F156" s="54"/>
      <c r="G156" s="54"/>
      <c r="H156" s="31"/>
      <c r="I156" s="31"/>
      <c r="J156" s="52">
        <f>SUM(J122:J155)</f>
        <v>0</v>
      </c>
    </row>
    <row r="157" spans="1:10" x14ac:dyDescent="0.25">
      <c r="D157" s="25"/>
      <c r="E157" s="25"/>
      <c r="F157" s="25"/>
      <c r="G157" s="25"/>
      <c r="I157" s="25"/>
      <c r="J157" s="25"/>
    </row>
    <row r="158" spans="1:10" ht="31.9" customHeight="1" x14ac:dyDescent="0.3">
      <c r="D158" s="25"/>
      <c r="E158" s="25"/>
      <c r="F158" s="25"/>
      <c r="G158" s="49" t="s">
        <v>0</v>
      </c>
      <c r="H158" s="50"/>
      <c r="I158" s="50"/>
      <c r="J158" s="51">
        <f>J156+J119+J89+J51+J33</f>
        <v>0</v>
      </c>
    </row>
    <row r="159" spans="1:10" x14ac:dyDescent="0.25">
      <c r="D159" s="25"/>
      <c r="E159" s="25"/>
      <c r="F159" s="25"/>
      <c r="G159" s="25"/>
      <c r="I159" s="25"/>
      <c r="J159" s="25"/>
    </row>
    <row r="160" spans="1:10" x14ac:dyDescent="0.25">
      <c r="D160" s="25"/>
      <c r="E160" s="25"/>
      <c r="F160" s="25"/>
      <c r="G160" s="25"/>
      <c r="I160" s="25"/>
      <c r="J160" s="25"/>
    </row>
  </sheetData>
  <sheetProtection algorithmName="SHA-512" hashValue="IuleSd2q8jKHcnO9584Q62yzdimOfOAlNfd4nvgOYMW5n4tEwOBjdIIYjxBoUnx2QC4KD8qwQD/cSy2YC69yTQ==" saltValue="dCS3fwZ3MtLQksAdO3odaQ==" spinCount="100000" sheet="1" objects="1" scenarios="1"/>
  <autoFilter ref="A7:J156" xr:uid="{2242608B-0CE6-4392-9FC6-955E12DD9E11}"/>
  <mergeCells count="18">
    <mergeCell ref="A53:J53"/>
    <mergeCell ref="A91:J91"/>
    <mergeCell ref="A121:J121"/>
    <mergeCell ref="A24:J24"/>
    <mergeCell ref="A33:G33"/>
    <mergeCell ref="A35:J35"/>
    <mergeCell ref="A51:G51"/>
    <mergeCell ref="A75:J75"/>
    <mergeCell ref="E2:G2"/>
    <mergeCell ref="E4:G4"/>
    <mergeCell ref="E3:G3"/>
    <mergeCell ref="A8:J8"/>
    <mergeCell ref="A45:J45"/>
    <mergeCell ref="A156:G156"/>
    <mergeCell ref="A119:G119"/>
    <mergeCell ref="A146:J146"/>
    <mergeCell ref="A89:G89"/>
    <mergeCell ref="A107:J107"/>
  </mergeCells>
  <conditionalFormatting sqref="A1:A1048576">
    <cfRule type="duplicateValues" dxfId="1" priority="8"/>
  </conditionalFormatting>
  <conditionalFormatting sqref="B1:B1048576">
    <cfRule type="duplicateValues" dxfId="0" priority="9"/>
  </conditionalFormatting>
  <pageMargins left="0.09" right="0.12" top="0.26" bottom="0.75" header="0.18" footer="0.2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Duncan</dc:creator>
  <cp:lastModifiedBy>Dunaway, Angela D</cp:lastModifiedBy>
  <cp:lastPrinted>2022-07-19T22:06:31Z</cp:lastPrinted>
  <dcterms:created xsi:type="dcterms:W3CDTF">2016-01-04T19:41:12Z</dcterms:created>
  <dcterms:modified xsi:type="dcterms:W3CDTF">2023-08-17T18:47:06Z</dcterms:modified>
</cp:coreProperties>
</file>