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1 BIDS\ALLIANCE BID 2024-2025\"/>
    </mc:Choice>
  </mc:AlternateContent>
  <xr:revisionPtr revIDLastSave="0" documentId="13_ncr:1_{3C56FC29-6658-410C-A917-6C35E7D4E4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pplies L3" sheetId="1" r:id="rId1"/>
    <sheet name="LOT 3A" sheetId="2" r:id="rId2"/>
  </sheets>
  <definedNames>
    <definedName name="_xlnm.Print_Area" localSheetId="0">'Supplies L3'!$A$1:$O$781</definedName>
    <definedName name="_xlnm.Print_Titles" localSheetId="0">'Supplies L3'!$1:$5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8" i="1" l="1"/>
  <c r="M488" i="1" s="1"/>
  <c r="I488" i="1"/>
  <c r="I41" i="1"/>
  <c r="I40" i="1"/>
  <c r="I39" i="1"/>
  <c r="I38" i="1"/>
  <c r="L38" i="1"/>
  <c r="M38" i="1" s="1"/>
  <c r="I483" i="1"/>
  <c r="L483" i="1"/>
  <c r="M483" i="1" s="1"/>
  <c r="O483" i="1" s="1"/>
  <c r="AA483" i="1"/>
  <c r="Q483" i="1" s="1"/>
  <c r="O488" i="1" l="1"/>
  <c r="N488" i="1"/>
  <c r="O38" i="1"/>
  <c r="N38" i="1"/>
  <c r="N483" i="1"/>
  <c r="I414" i="1"/>
  <c r="I413" i="1"/>
  <c r="I412" i="1"/>
  <c r="I411" i="1"/>
  <c r="I410" i="1"/>
  <c r="L504" i="1"/>
  <c r="M504" i="1" s="1"/>
  <c r="I504" i="1"/>
  <c r="O504" i="1" l="1"/>
  <c r="N504" i="1"/>
  <c r="L712" i="1"/>
  <c r="M712" i="1" s="1"/>
  <c r="I712" i="1"/>
  <c r="L711" i="1"/>
  <c r="M711" i="1" s="1"/>
  <c r="I711" i="1"/>
  <c r="L710" i="1"/>
  <c r="M710" i="1" s="1"/>
  <c r="I710" i="1"/>
  <c r="L695" i="1"/>
  <c r="M695" i="1" s="1"/>
  <c r="O695" i="1" s="1"/>
  <c r="I695" i="1"/>
  <c r="L694" i="1"/>
  <c r="M694" i="1" s="1"/>
  <c r="I694" i="1"/>
  <c r="L696" i="1"/>
  <c r="M696" i="1" s="1"/>
  <c r="I696" i="1"/>
  <c r="L692" i="1"/>
  <c r="M692" i="1" s="1"/>
  <c r="I692" i="1"/>
  <c r="L693" i="1"/>
  <c r="M693" i="1" s="1"/>
  <c r="I693" i="1"/>
  <c r="L691" i="1"/>
  <c r="M691" i="1" s="1"/>
  <c r="O691" i="1" s="1"/>
  <c r="I691" i="1"/>
  <c r="L688" i="1"/>
  <c r="M688" i="1" s="1"/>
  <c r="I688" i="1"/>
  <c r="L687" i="1"/>
  <c r="M687" i="1" s="1"/>
  <c r="I687" i="1"/>
  <c r="L686" i="1"/>
  <c r="M686" i="1" s="1"/>
  <c r="I686" i="1"/>
  <c r="L685" i="1"/>
  <c r="M685" i="1" s="1"/>
  <c r="I685" i="1"/>
  <c r="L684" i="1"/>
  <c r="M684" i="1" s="1"/>
  <c r="I684" i="1"/>
  <c r="L678" i="1"/>
  <c r="M678" i="1" s="1"/>
  <c r="I678" i="1"/>
  <c r="L679" i="1"/>
  <c r="M679" i="1" s="1"/>
  <c r="I679" i="1"/>
  <c r="L661" i="1"/>
  <c r="M661" i="1" s="1"/>
  <c r="I661" i="1"/>
  <c r="L623" i="1"/>
  <c r="M623" i="1" s="1"/>
  <c r="I623" i="1"/>
  <c r="L561" i="1"/>
  <c r="M561" i="1" s="1"/>
  <c r="O561" i="1" s="1"/>
  <c r="I561" i="1"/>
  <c r="L560" i="1"/>
  <c r="M560" i="1" s="1"/>
  <c r="I560" i="1"/>
  <c r="L246" i="1"/>
  <c r="M246" i="1" s="1"/>
  <c r="I246" i="1"/>
  <c r="L252" i="1"/>
  <c r="M252" i="1" s="1"/>
  <c r="I252" i="1"/>
  <c r="O712" i="1" l="1"/>
  <c r="N712" i="1"/>
  <c r="O710" i="1"/>
  <c r="N710" i="1"/>
  <c r="O711" i="1"/>
  <c r="N711" i="1"/>
  <c r="N694" i="1"/>
  <c r="O694" i="1"/>
  <c r="N695" i="1"/>
  <c r="O696" i="1"/>
  <c r="N696" i="1"/>
  <c r="O692" i="1"/>
  <c r="N692" i="1"/>
  <c r="N693" i="1"/>
  <c r="O693" i="1"/>
  <c r="N688" i="1"/>
  <c r="N691" i="1"/>
  <c r="O684" i="1"/>
  <c r="N684" i="1"/>
  <c r="O685" i="1"/>
  <c r="N685" i="1"/>
  <c r="N686" i="1"/>
  <c r="O686" i="1"/>
  <c r="O687" i="1"/>
  <c r="N687" i="1"/>
  <c r="O688" i="1"/>
  <c r="N678" i="1"/>
  <c r="O678" i="1"/>
  <c r="N679" i="1"/>
  <c r="O679" i="1"/>
  <c r="O661" i="1"/>
  <c r="N661" i="1"/>
  <c r="O623" i="1"/>
  <c r="N623" i="1"/>
  <c r="O560" i="1"/>
  <c r="N560" i="1"/>
  <c r="N561" i="1"/>
  <c r="O246" i="1"/>
  <c r="N246" i="1"/>
  <c r="N252" i="1"/>
  <c r="O252" i="1"/>
  <c r="AG347" i="1"/>
  <c r="AG312" i="1"/>
  <c r="AG289" i="1"/>
  <c r="AG223" i="1"/>
  <c r="AG204" i="1"/>
  <c r="AG190" i="1"/>
  <c r="AG172" i="1"/>
  <c r="AG136" i="1"/>
  <c r="AG108" i="1"/>
  <c r="AG91" i="1"/>
  <c r="L41" i="1" l="1"/>
  <c r="M41" i="1" s="1"/>
  <c r="O41" i="1" s="1"/>
  <c r="L40" i="1"/>
  <c r="M40" i="1" s="1"/>
  <c r="O40" i="1" s="1"/>
  <c r="L39" i="1"/>
  <c r="M39" i="1" s="1"/>
  <c r="AA38" i="1"/>
  <c r="Q38" i="1" s="1"/>
  <c r="L476" i="1"/>
  <c r="M476" i="1" s="1"/>
  <c r="I476" i="1"/>
  <c r="N41" i="1" l="1"/>
  <c r="N40" i="1"/>
  <c r="O39" i="1"/>
  <c r="N39" i="1"/>
  <c r="N476" i="1"/>
  <c r="O476" i="1"/>
  <c r="I667" i="1" l="1"/>
  <c r="L667" i="1"/>
  <c r="M667" i="1" s="1"/>
  <c r="I668" i="1"/>
  <c r="L668" i="1"/>
  <c r="M668" i="1" s="1"/>
  <c r="I669" i="1"/>
  <c r="L669" i="1"/>
  <c r="M669" i="1" s="1"/>
  <c r="Y204" i="1"/>
  <c r="Z204" i="1"/>
  <c r="AB204" i="1"/>
  <c r="AC204" i="1"/>
  <c r="AD204" i="1"/>
  <c r="AE204" i="1"/>
  <c r="AF204" i="1"/>
  <c r="L414" i="1"/>
  <c r="M414" i="1" s="1"/>
  <c r="O414" i="1" s="1"/>
  <c r="L413" i="1"/>
  <c r="M413" i="1" s="1"/>
  <c r="L412" i="1"/>
  <c r="M412" i="1" s="1"/>
  <c r="L411" i="1"/>
  <c r="M411" i="1" s="1"/>
  <c r="O411" i="1" s="1"/>
  <c r="AA410" i="1"/>
  <c r="Q410" i="1" s="1"/>
  <c r="L410" i="1"/>
  <c r="M410" i="1" s="1"/>
  <c r="O410" i="1" s="1"/>
  <c r="L452" i="1"/>
  <c r="M452" i="1" s="1"/>
  <c r="I452" i="1"/>
  <c r="L393" i="1"/>
  <c r="M393" i="1" s="1"/>
  <c r="I393" i="1"/>
  <c r="L151" i="1"/>
  <c r="M151" i="1" s="1"/>
  <c r="I151" i="1"/>
  <c r="O669" i="1" l="1"/>
  <c r="N669" i="1"/>
  <c r="O668" i="1"/>
  <c r="N668" i="1"/>
  <c r="O667" i="1"/>
  <c r="N667" i="1"/>
  <c r="AA204" i="1"/>
  <c r="Q204" i="1" s="1"/>
  <c r="O412" i="1"/>
  <c r="N412" i="1"/>
  <c r="O413" i="1"/>
  <c r="N413" i="1"/>
  <c r="N410" i="1"/>
  <c r="N411" i="1"/>
  <c r="N414" i="1"/>
  <c r="O452" i="1"/>
  <c r="N452" i="1"/>
  <c r="O393" i="1"/>
  <c r="N393" i="1"/>
  <c r="O151" i="1"/>
  <c r="N151" i="1"/>
  <c r="AF223" i="1" l="1"/>
  <c r="AE223" i="1"/>
  <c r="AD223" i="1"/>
  <c r="AC223" i="1"/>
  <c r="AF79" i="1"/>
  <c r="AE79" i="1"/>
  <c r="AD79" i="1"/>
  <c r="AC79" i="1"/>
  <c r="AB79" i="1"/>
  <c r="AF91" i="1"/>
  <c r="AE91" i="1"/>
  <c r="AD91" i="1"/>
  <c r="AC91" i="1"/>
  <c r="AB91" i="1"/>
  <c r="AF108" i="1"/>
  <c r="AE108" i="1"/>
  <c r="AD108" i="1"/>
  <c r="AC108" i="1"/>
  <c r="AB108" i="1"/>
  <c r="AF125" i="1"/>
  <c r="AE125" i="1"/>
  <c r="AD125" i="1"/>
  <c r="AC125" i="1"/>
  <c r="AB125" i="1"/>
  <c r="AF136" i="1"/>
  <c r="AE136" i="1"/>
  <c r="AD136" i="1"/>
  <c r="AC136" i="1"/>
  <c r="AB136" i="1"/>
  <c r="AF154" i="1"/>
  <c r="AE154" i="1"/>
  <c r="AD154" i="1"/>
  <c r="AC154" i="1"/>
  <c r="AB154" i="1"/>
  <c r="AF172" i="1"/>
  <c r="AE172" i="1"/>
  <c r="AD172" i="1"/>
  <c r="AC172" i="1"/>
  <c r="AB172" i="1"/>
  <c r="AF190" i="1"/>
  <c r="AE190" i="1"/>
  <c r="AD190" i="1"/>
  <c r="AC190" i="1"/>
  <c r="AB190" i="1"/>
  <c r="AB223" i="1"/>
  <c r="AG271" i="1"/>
  <c r="AF271" i="1"/>
  <c r="AE271" i="1"/>
  <c r="AD271" i="1"/>
  <c r="AC271" i="1"/>
  <c r="AB271" i="1"/>
  <c r="AF289" i="1"/>
  <c r="AE289" i="1"/>
  <c r="AD289" i="1"/>
  <c r="AC289" i="1"/>
  <c r="AB289" i="1"/>
  <c r="AF312" i="1"/>
  <c r="AE312" i="1"/>
  <c r="AD312" i="1"/>
  <c r="AC312" i="1"/>
  <c r="AB312" i="1"/>
  <c r="AF347" i="1"/>
  <c r="AE347" i="1"/>
  <c r="AD347" i="1"/>
  <c r="AC347" i="1"/>
  <c r="AB347" i="1"/>
  <c r="AG422" i="1"/>
  <c r="AF422" i="1"/>
  <c r="AE422" i="1"/>
  <c r="AD422" i="1"/>
  <c r="AC422" i="1"/>
  <c r="AB422" i="1"/>
  <c r="AG488" i="1"/>
  <c r="AF488" i="1"/>
  <c r="AE488" i="1"/>
  <c r="AD488" i="1"/>
  <c r="AC488" i="1"/>
  <c r="AB488" i="1"/>
  <c r="AA172" i="1" l="1"/>
  <c r="Q172" i="1" s="1"/>
  <c r="AA108" i="1"/>
  <c r="Q108" i="1" s="1"/>
  <c r="AA190" i="1"/>
  <c r="Q190" i="1" s="1"/>
  <c r="AA129" i="1"/>
  <c r="Q129" i="1" s="1"/>
  <c r="AF56" i="1"/>
  <c r="AD56" i="1"/>
  <c r="AC56" i="1"/>
  <c r="AB56" i="1"/>
  <c r="AA776" i="1" l="1"/>
  <c r="AA771" i="1"/>
  <c r="AA766" i="1"/>
  <c r="AA761" i="1"/>
  <c r="AA756" i="1"/>
  <c r="AA751" i="1"/>
  <c r="AA748" i="1"/>
  <c r="AA744" i="1"/>
  <c r="AA740" i="1"/>
  <c r="AA736" i="1"/>
  <c r="AA731" i="1"/>
  <c r="Q731" i="1" s="1"/>
  <c r="AA726" i="1"/>
  <c r="Q726" i="1" s="1"/>
  <c r="AA721" i="1"/>
  <c r="Q721" i="1" s="1"/>
  <c r="AA718" i="1"/>
  <c r="Q718" i="1" s="1"/>
  <c r="AA714" i="1"/>
  <c r="Q714" i="1" s="1"/>
  <c r="AA708" i="1"/>
  <c r="Q708" i="1" s="1"/>
  <c r="AA702" i="1"/>
  <c r="Q702" i="1" s="1"/>
  <c r="AA699" i="1"/>
  <c r="Q699" i="1" s="1"/>
  <c r="AA690" i="1"/>
  <c r="Q690" i="1" s="1"/>
  <c r="AA682" i="1"/>
  <c r="Q682" i="1" s="1"/>
  <c r="AA675" i="1"/>
  <c r="Q675" i="1" s="1"/>
  <c r="AA671" i="1"/>
  <c r="Q671" i="1" s="1"/>
  <c r="AA664" i="1"/>
  <c r="Q664" i="1" s="1"/>
  <c r="AA659" i="1"/>
  <c r="Q659" i="1" s="1"/>
  <c r="AA653" i="1"/>
  <c r="Q653" i="1" s="1"/>
  <c r="AA649" i="1"/>
  <c r="Q649" i="1" s="1"/>
  <c r="AA645" i="1"/>
  <c r="Q645" i="1" s="1"/>
  <c r="AA640" i="1"/>
  <c r="Q640" i="1" s="1"/>
  <c r="AA637" i="1"/>
  <c r="Q637" i="1" s="1"/>
  <c r="AA633" i="1"/>
  <c r="Q633" i="1" s="1"/>
  <c r="AA630" i="1"/>
  <c r="Q630" i="1" s="1"/>
  <c r="AA626" i="1"/>
  <c r="Q626" i="1" s="1"/>
  <c r="AA622" i="1"/>
  <c r="Q622" i="1" s="1"/>
  <c r="AA618" i="1"/>
  <c r="Q618" i="1" s="1"/>
  <c r="AA614" i="1"/>
  <c r="Q614" i="1" s="1"/>
  <c r="AA610" i="1"/>
  <c r="Q610" i="1" s="1"/>
  <c r="AA604" i="1"/>
  <c r="Q604" i="1" s="1"/>
  <c r="AA598" i="1"/>
  <c r="Q598" i="1" s="1"/>
  <c r="AA590" i="1"/>
  <c r="Q590" i="1" s="1"/>
  <c r="AA582" i="1"/>
  <c r="Q582" i="1" s="1"/>
  <c r="AA573" i="1"/>
  <c r="Q573" i="1" s="1"/>
  <c r="AA568" i="1"/>
  <c r="Q568" i="1" s="1"/>
  <c r="AA563" i="1"/>
  <c r="Q563" i="1" s="1"/>
  <c r="AA558" i="1"/>
  <c r="Q558" i="1" s="1"/>
  <c r="AA550" i="1"/>
  <c r="Q550" i="1" s="1"/>
  <c r="AA541" i="1"/>
  <c r="Q541" i="1" s="1"/>
  <c r="AA538" i="1"/>
  <c r="Q538" i="1" s="1"/>
  <c r="AA533" i="1"/>
  <c r="Q533" i="1" s="1"/>
  <c r="AA529" i="1"/>
  <c r="Q529" i="1" s="1"/>
  <c r="AA526" i="1"/>
  <c r="Q526" i="1" s="1"/>
  <c r="AA523" i="1"/>
  <c r="Q523" i="1" s="1"/>
  <c r="AA519" i="1"/>
  <c r="Q519" i="1" s="1"/>
  <c r="AA516" i="1"/>
  <c r="Q516" i="1" s="1"/>
  <c r="AA513" i="1"/>
  <c r="Q513" i="1" s="1"/>
  <c r="AA510" i="1"/>
  <c r="Q510" i="1" s="1"/>
  <c r="AA507" i="1"/>
  <c r="Q507" i="1" s="1"/>
  <c r="AA503" i="1"/>
  <c r="Q503" i="1" s="1"/>
  <c r="AA499" i="1"/>
  <c r="Q499" i="1" s="1"/>
  <c r="AA495" i="1"/>
  <c r="Q495" i="1" s="1"/>
  <c r="AA490" i="1"/>
  <c r="AA488" i="1"/>
  <c r="Q488" i="1" s="1"/>
  <c r="AA422" i="1"/>
  <c r="Q422" i="1" s="1"/>
  <c r="AA223" i="1"/>
  <c r="Q223" i="1" s="1"/>
  <c r="AA154" i="1"/>
  <c r="Q154" i="1" s="1"/>
  <c r="AA136" i="1"/>
  <c r="Q136" i="1" s="1"/>
  <c r="AA125" i="1"/>
  <c r="Q125" i="1" s="1"/>
  <c r="AA123" i="1"/>
  <c r="Q123" i="1" s="1"/>
  <c r="AA122" i="1"/>
  <c r="Q122" i="1" s="1"/>
  <c r="AA121" i="1"/>
  <c r="Q121" i="1" s="1"/>
  <c r="AA120" i="1"/>
  <c r="Q120" i="1" s="1"/>
  <c r="AA119" i="1"/>
  <c r="Q119" i="1" s="1"/>
  <c r="AA118" i="1"/>
  <c r="Q118" i="1" s="1"/>
  <c r="AA117" i="1"/>
  <c r="Q117" i="1" s="1"/>
  <c r="AA116" i="1"/>
  <c r="Q116" i="1" s="1"/>
  <c r="AA115" i="1"/>
  <c r="Q115" i="1" s="1"/>
  <c r="AA114" i="1"/>
  <c r="Q114" i="1" s="1"/>
  <c r="AA113" i="1"/>
  <c r="Q113" i="1" s="1"/>
  <c r="AA112" i="1"/>
  <c r="Q112" i="1" s="1"/>
  <c r="AA73" i="1"/>
  <c r="Q73" i="1" s="1"/>
  <c r="AA61" i="1"/>
  <c r="Q61" i="1" s="1"/>
  <c r="AA60" i="1"/>
  <c r="Q60" i="1" s="1"/>
  <c r="AA59" i="1"/>
  <c r="Q59" i="1" s="1"/>
  <c r="AA58" i="1"/>
  <c r="Q58" i="1" s="1"/>
  <c r="AA44" i="1"/>
  <c r="Q44" i="1" s="1"/>
  <c r="AA34" i="1"/>
  <c r="Q34" i="1" s="1"/>
  <c r="AA29" i="1"/>
  <c r="Q29" i="1" s="1"/>
  <c r="AA24" i="1"/>
  <c r="Q24" i="1" s="1"/>
  <c r="AA15" i="1"/>
  <c r="Q15" i="1" s="1"/>
  <c r="AA7" i="1"/>
  <c r="Q7" i="1" s="1"/>
  <c r="AA312" i="1" l="1"/>
  <c r="Q312" i="1" s="1"/>
  <c r="AA271" i="1"/>
  <c r="Q271" i="1" s="1"/>
  <c r="AA289" i="1"/>
  <c r="Q289" i="1" s="1"/>
  <c r="L322" i="1"/>
  <c r="L88" i="1"/>
  <c r="L99" i="1"/>
  <c r="L569" i="1"/>
  <c r="M569" i="1" s="1"/>
  <c r="I569" i="1"/>
  <c r="L564" i="1"/>
  <c r="M564" i="1" s="1"/>
  <c r="I564" i="1"/>
  <c r="AA479" i="1"/>
  <c r="Q479" i="1" s="1"/>
  <c r="AA474" i="1"/>
  <c r="Q474" i="1" s="1"/>
  <c r="AA469" i="1"/>
  <c r="Q469" i="1" s="1"/>
  <c r="AA463" i="1"/>
  <c r="Q463" i="1" s="1"/>
  <c r="AA459" i="1"/>
  <c r="Q459" i="1" s="1"/>
  <c r="AA455" i="1"/>
  <c r="Q455" i="1" s="1"/>
  <c r="AA449" i="1"/>
  <c r="Q449" i="1" s="1"/>
  <c r="AA445" i="1"/>
  <c r="Q445" i="1" s="1"/>
  <c r="AA442" i="1"/>
  <c r="Q442" i="1" s="1"/>
  <c r="AA439" i="1"/>
  <c r="Q439" i="1" s="1"/>
  <c r="AA436" i="1"/>
  <c r="Q436" i="1" s="1"/>
  <c r="AA434" i="1"/>
  <c r="Q434" i="1" s="1"/>
  <c r="AA433" i="1"/>
  <c r="Q433" i="1" s="1"/>
  <c r="AA432" i="1"/>
  <c r="Q432" i="1" s="1"/>
  <c r="AA431" i="1"/>
  <c r="Q431" i="1" s="1"/>
  <c r="AA430" i="1"/>
  <c r="Q430" i="1" s="1"/>
  <c r="AA429" i="1"/>
  <c r="Q429" i="1" s="1"/>
  <c r="AA417" i="1"/>
  <c r="AA403" i="1"/>
  <c r="Q403" i="1" s="1"/>
  <c r="AA397" i="1"/>
  <c r="Q397" i="1" s="1"/>
  <c r="AA391" i="1"/>
  <c r="Q391" i="1" s="1"/>
  <c r="AA387" i="1"/>
  <c r="Q387" i="1" s="1"/>
  <c r="AA383" i="1"/>
  <c r="Q383" i="1" s="1"/>
  <c r="AA379" i="1"/>
  <c r="Q379" i="1" s="1"/>
  <c r="AA376" i="1"/>
  <c r="Q376" i="1" s="1"/>
  <c r="AA371" i="1"/>
  <c r="Q371" i="1" s="1"/>
  <c r="AA365" i="1"/>
  <c r="Q365" i="1" s="1"/>
  <c r="AA364" i="1"/>
  <c r="Q364" i="1" s="1"/>
  <c r="AA363" i="1"/>
  <c r="Q363" i="1" s="1"/>
  <c r="AA357" i="1"/>
  <c r="Q357" i="1" s="1"/>
  <c r="AA356" i="1"/>
  <c r="Q356" i="1" s="1"/>
  <c r="AA355" i="1"/>
  <c r="Q355" i="1" s="1"/>
  <c r="AA340" i="1"/>
  <c r="Q340" i="1" s="1"/>
  <c r="AA334" i="1"/>
  <c r="Q334" i="1" s="1"/>
  <c r="AA332" i="1"/>
  <c r="Q332" i="1" s="1"/>
  <c r="AA331" i="1"/>
  <c r="Q331" i="1" s="1"/>
  <c r="AA330" i="1"/>
  <c r="Q330" i="1" s="1"/>
  <c r="AA329" i="1"/>
  <c r="Q329" i="1" s="1"/>
  <c r="AA324" i="1"/>
  <c r="Q324" i="1" s="1"/>
  <c r="AA323" i="1"/>
  <c r="Q323" i="1" s="1"/>
  <c r="AA322" i="1"/>
  <c r="Q322" i="1" s="1"/>
  <c r="AA321" i="1"/>
  <c r="Q321" i="1" s="1"/>
  <c r="AA310" i="1"/>
  <c r="Q310" i="1" s="1"/>
  <c r="AA309" i="1"/>
  <c r="Q309" i="1" s="1"/>
  <c r="AA308" i="1"/>
  <c r="Q308" i="1" s="1"/>
  <c r="AA307" i="1"/>
  <c r="Q307" i="1" s="1"/>
  <c r="AA306" i="1"/>
  <c r="Q306" i="1" s="1"/>
  <c r="AA301" i="1"/>
  <c r="Q301" i="1" s="1"/>
  <c r="AA300" i="1"/>
  <c r="Q300" i="1" s="1"/>
  <c r="AA299" i="1"/>
  <c r="Q299" i="1" s="1"/>
  <c r="AA298" i="1"/>
  <c r="Q298" i="1" s="1"/>
  <c r="AA297" i="1"/>
  <c r="Q297" i="1" s="1"/>
  <c r="AA283" i="1"/>
  <c r="Q283" i="1" s="1"/>
  <c r="AA281" i="1"/>
  <c r="Q281" i="1" s="1"/>
  <c r="AA280" i="1"/>
  <c r="Q280" i="1" s="1"/>
  <c r="AA279" i="1"/>
  <c r="Q279" i="1" s="1"/>
  <c r="AA278" i="1"/>
  <c r="Q278" i="1" s="1"/>
  <c r="AA277" i="1"/>
  <c r="Q277" i="1" s="1"/>
  <c r="AA265" i="1"/>
  <c r="Q265" i="1" s="1"/>
  <c r="AA260" i="1"/>
  <c r="Q260" i="1" s="1"/>
  <c r="AA254" i="1"/>
  <c r="Q254" i="1" s="1"/>
  <c r="AA248" i="1"/>
  <c r="Q248" i="1" s="1"/>
  <c r="AA242" i="1"/>
  <c r="Q242" i="1" s="1"/>
  <c r="AA239" i="1"/>
  <c r="Q239" i="1" s="1"/>
  <c r="AA238" i="1"/>
  <c r="Q238" i="1" s="1"/>
  <c r="AA237" i="1"/>
  <c r="Q237" i="1" s="1"/>
  <c r="AA236" i="1"/>
  <c r="Q236" i="1" s="1"/>
  <c r="AA235" i="1"/>
  <c r="Q235" i="1" s="1"/>
  <c r="AA234" i="1"/>
  <c r="Q234" i="1" s="1"/>
  <c r="AA233" i="1"/>
  <c r="Q233" i="1" s="1"/>
  <c r="AA232" i="1"/>
  <c r="Q232" i="1" s="1"/>
  <c r="AA220" i="1"/>
  <c r="Q220" i="1" s="1"/>
  <c r="AA219" i="1"/>
  <c r="Q219" i="1" s="1"/>
  <c r="AA218" i="1"/>
  <c r="Q218" i="1" s="1"/>
  <c r="AA217" i="1"/>
  <c r="Q217" i="1" s="1"/>
  <c r="AA214" i="1"/>
  <c r="Q214" i="1" s="1"/>
  <c r="AA213" i="1"/>
  <c r="Q213" i="1" s="1"/>
  <c r="AA212" i="1"/>
  <c r="Q212" i="1" s="1"/>
  <c r="AA201" i="1"/>
  <c r="Q201" i="1" s="1"/>
  <c r="AA200" i="1"/>
  <c r="Q200" i="1" s="1"/>
  <c r="AA199" i="1"/>
  <c r="Q199" i="1" s="1"/>
  <c r="AA198" i="1"/>
  <c r="Q198" i="1" s="1"/>
  <c r="AA197" i="1"/>
  <c r="Q197" i="1" s="1"/>
  <c r="AA196" i="1"/>
  <c r="Q196" i="1" s="1"/>
  <c r="AA187" i="1"/>
  <c r="Q187" i="1" s="1"/>
  <c r="AA186" i="1"/>
  <c r="Q186" i="1" s="1"/>
  <c r="AA185" i="1"/>
  <c r="Q185" i="1" s="1"/>
  <c r="AA184" i="1"/>
  <c r="Q184" i="1" s="1"/>
  <c r="AA183" i="1"/>
  <c r="Q183" i="1" s="1"/>
  <c r="AA182" i="1"/>
  <c r="Q182" i="1" s="1"/>
  <c r="AA181" i="1"/>
  <c r="Q181" i="1" s="1"/>
  <c r="AA180" i="1"/>
  <c r="Q180" i="1" s="1"/>
  <c r="AA179" i="1"/>
  <c r="Q179" i="1" s="1"/>
  <c r="AA178" i="1"/>
  <c r="Q178" i="1" s="1"/>
  <c r="AA177" i="1"/>
  <c r="Q177" i="1" s="1"/>
  <c r="AA168" i="1"/>
  <c r="Q168" i="1" s="1"/>
  <c r="AA167" i="1"/>
  <c r="Q167" i="1" s="1"/>
  <c r="AA166" i="1"/>
  <c r="Q166" i="1" s="1"/>
  <c r="AA165" i="1"/>
  <c r="Q165" i="1" s="1"/>
  <c r="AA164" i="1"/>
  <c r="Q164" i="1" s="1"/>
  <c r="AA163" i="1"/>
  <c r="Q163" i="1" s="1"/>
  <c r="AA162" i="1"/>
  <c r="Q162" i="1" s="1"/>
  <c r="AA161" i="1"/>
  <c r="Q161" i="1" s="1"/>
  <c r="AA160" i="1"/>
  <c r="Q160" i="1" s="1"/>
  <c r="AA159" i="1"/>
  <c r="Q159" i="1" s="1"/>
  <c r="AA158" i="1"/>
  <c r="Q158" i="1" s="1"/>
  <c r="AA148" i="1"/>
  <c r="Q148" i="1" s="1"/>
  <c r="AA146" i="1"/>
  <c r="Q146" i="1" s="1"/>
  <c r="AA145" i="1"/>
  <c r="Q145" i="1" s="1"/>
  <c r="AA144" i="1"/>
  <c r="Q144" i="1" s="1"/>
  <c r="AA143" i="1"/>
  <c r="Q143" i="1" s="1"/>
  <c r="AA142" i="1"/>
  <c r="Q142" i="1" s="1"/>
  <c r="AA141" i="1"/>
  <c r="Q141" i="1" s="1"/>
  <c r="AA140" i="1"/>
  <c r="Q140" i="1" s="1"/>
  <c r="AA134" i="1"/>
  <c r="Q134" i="1" s="1"/>
  <c r="AA133" i="1"/>
  <c r="Q133" i="1" s="1"/>
  <c r="AA132" i="1"/>
  <c r="Q132" i="1" s="1"/>
  <c r="AA131" i="1"/>
  <c r="Q131" i="1" s="1"/>
  <c r="AA130" i="1"/>
  <c r="Q130" i="1" s="1"/>
  <c r="AA105" i="1"/>
  <c r="Q105" i="1" s="1"/>
  <c r="AA104" i="1"/>
  <c r="Q104" i="1" s="1"/>
  <c r="AA103" i="1"/>
  <c r="Q103" i="1" s="1"/>
  <c r="AA102" i="1"/>
  <c r="Q102" i="1" s="1"/>
  <c r="AA101" i="1"/>
  <c r="Q101" i="1" s="1"/>
  <c r="AA100" i="1"/>
  <c r="Q100" i="1" s="1"/>
  <c r="AA99" i="1"/>
  <c r="Q99" i="1" s="1"/>
  <c r="AA98" i="1"/>
  <c r="Q98" i="1" s="1"/>
  <c r="AA97" i="1"/>
  <c r="Q97" i="1" s="1"/>
  <c r="AA91" i="1"/>
  <c r="Q91" i="1" s="1"/>
  <c r="AA88" i="1"/>
  <c r="Q88" i="1" s="1"/>
  <c r="AA87" i="1"/>
  <c r="Q87" i="1" s="1"/>
  <c r="AA86" i="1"/>
  <c r="Q86" i="1" s="1"/>
  <c r="AA79" i="1"/>
  <c r="Q79" i="1" s="1"/>
  <c r="AA66" i="1"/>
  <c r="Q66" i="1" s="1"/>
  <c r="AA63" i="1"/>
  <c r="Q63" i="1" s="1"/>
  <c r="AA56" i="1"/>
  <c r="Q56" i="1" s="1"/>
  <c r="AA51" i="1"/>
  <c r="Q51" i="1" s="1"/>
  <c r="O569" i="1" l="1"/>
  <c r="N569" i="1"/>
  <c r="O564" i="1"/>
  <c r="N564" i="1"/>
  <c r="L61" i="1"/>
  <c r="M61" i="1" s="1"/>
  <c r="I61" i="1"/>
  <c r="L60" i="1"/>
  <c r="M60" i="1" s="1"/>
  <c r="I60" i="1"/>
  <c r="L59" i="1"/>
  <c r="M59" i="1" s="1"/>
  <c r="I59" i="1"/>
  <c r="L58" i="1"/>
  <c r="M58" i="1" s="1"/>
  <c r="O58" i="1" s="1"/>
  <c r="I58" i="1"/>
  <c r="L556" i="1"/>
  <c r="M556" i="1" s="1"/>
  <c r="I556" i="1"/>
  <c r="L548" i="1"/>
  <c r="M548" i="1" s="1"/>
  <c r="I548" i="1"/>
  <c r="L269" i="1"/>
  <c r="M269" i="1" s="1"/>
  <c r="I269" i="1"/>
  <c r="L258" i="1"/>
  <c r="M258" i="1" s="1"/>
  <c r="I258" i="1"/>
  <c r="L251" i="1"/>
  <c r="M251" i="1" s="1"/>
  <c r="I251" i="1"/>
  <c r="N60" i="1" l="1"/>
  <c r="O60" i="1"/>
  <c r="O59" i="1"/>
  <c r="N59" i="1"/>
  <c r="O61" i="1"/>
  <c r="N61" i="1"/>
  <c r="N58" i="1"/>
  <c r="O556" i="1"/>
  <c r="N556" i="1"/>
  <c r="O548" i="1"/>
  <c r="N548" i="1"/>
  <c r="O269" i="1"/>
  <c r="N269" i="1"/>
  <c r="O258" i="1"/>
  <c r="N258" i="1"/>
  <c r="O251" i="1"/>
  <c r="N251" i="1"/>
  <c r="L54" i="1"/>
  <c r="M54" i="1" s="1"/>
  <c r="O54" i="1" s="1"/>
  <c r="I54" i="1"/>
  <c r="L49" i="1"/>
  <c r="M49" i="1" s="1"/>
  <c r="I49" i="1"/>
  <c r="I761" i="1"/>
  <c r="I766" i="1"/>
  <c r="I771" i="1"/>
  <c r="I776" i="1"/>
  <c r="N54" i="1" l="1"/>
  <c r="O49" i="1"/>
  <c r="N49" i="1"/>
  <c r="L776" i="1" l="1"/>
  <c r="M776" i="1" s="1"/>
  <c r="L771" i="1"/>
  <c r="M771" i="1" s="1"/>
  <c r="O771" i="1" s="1"/>
  <c r="L766" i="1"/>
  <c r="L761" i="1"/>
  <c r="M761" i="1" s="1"/>
  <c r="O761" i="1" s="1"/>
  <c r="M766" i="1" l="1"/>
  <c r="N766" i="1" s="1"/>
  <c r="N761" i="1"/>
  <c r="O776" i="1"/>
  <c r="N776" i="1"/>
  <c r="N771" i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I168" i="1"/>
  <c r="I167" i="1"/>
  <c r="I166" i="1"/>
  <c r="I165" i="1"/>
  <c r="I164" i="1"/>
  <c r="I163" i="1"/>
  <c r="I162" i="1"/>
  <c r="I161" i="1"/>
  <c r="I160" i="1"/>
  <c r="I159" i="1"/>
  <c r="L129" i="1"/>
  <c r="M129" i="1" s="1"/>
  <c r="I129" i="1"/>
  <c r="I132" i="1"/>
  <c r="L132" i="1"/>
  <c r="M132" i="1" s="1"/>
  <c r="O132" i="1" s="1"/>
  <c r="L158" i="1"/>
  <c r="M158" i="1" s="1"/>
  <c r="I158" i="1"/>
  <c r="L134" i="1"/>
  <c r="M134" i="1" s="1"/>
  <c r="I134" i="1"/>
  <c r="L133" i="1"/>
  <c r="M133" i="1" s="1"/>
  <c r="O133" i="1" s="1"/>
  <c r="I133" i="1"/>
  <c r="L131" i="1"/>
  <c r="M131" i="1" s="1"/>
  <c r="I131" i="1"/>
  <c r="L130" i="1"/>
  <c r="M130" i="1" s="1"/>
  <c r="O130" i="1" s="1"/>
  <c r="I130" i="1"/>
  <c r="L466" i="1"/>
  <c r="M466" i="1" s="1"/>
  <c r="I466" i="1"/>
  <c r="L392" i="1"/>
  <c r="M392" i="1" s="1"/>
  <c r="I392" i="1"/>
  <c r="L152" i="1"/>
  <c r="M152" i="1" s="1"/>
  <c r="I152" i="1"/>
  <c r="I74" i="1"/>
  <c r="L74" i="1"/>
  <c r="M74" i="1" s="1"/>
  <c r="O74" i="1" s="1"/>
  <c r="L150" i="1"/>
  <c r="M150" i="1" s="1"/>
  <c r="I150" i="1"/>
  <c r="O766" i="1" l="1"/>
  <c r="N132" i="1"/>
  <c r="O161" i="1"/>
  <c r="N161" i="1"/>
  <c r="O165" i="1"/>
  <c r="N165" i="1"/>
  <c r="O162" i="1"/>
  <c r="N162" i="1"/>
  <c r="O166" i="1"/>
  <c r="N166" i="1"/>
  <c r="O159" i="1"/>
  <c r="N159" i="1"/>
  <c r="O163" i="1"/>
  <c r="N163" i="1"/>
  <c r="O167" i="1"/>
  <c r="N167" i="1"/>
  <c r="O160" i="1"/>
  <c r="N160" i="1"/>
  <c r="O164" i="1"/>
  <c r="N164" i="1"/>
  <c r="O168" i="1"/>
  <c r="N168" i="1"/>
  <c r="O129" i="1"/>
  <c r="N129" i="1"/>
  <c r="N158" i="1"/>
  <c r="O158" i="1"/>
  <c r="O131" i="1"/>
  <c r="N131" i="1"/>
  <c r="O134" i="1"/>
  <c r="N134" i="1"/>
  <c r="N130" i="1"/>
  <c r="N133" i="1"/>
  <c r="O466" i="1"/>
  <c r="N466" i="1"/>
  <c r="O392" i="1"/>
  <c r="N392" i="1"/>
  <c r="O152" i="1"/>
  <c r="N152" i="1"/>
  <c r="N74" i="1"/>
  <c r="N150" i="1"/>
  <c r="O150" i="1"/>
  <c r="L680" i="1" l="1"/>
  <c r="M680" i="1" s="1"/>
  <c r="I680" i="1"/>
  <c r="I716" i="1"/>
  <c r="L716" i="1"/>
  <c r="M716" i="1" s="1"/>
  <c r="O716" i="1" s="1"/>
  <c r="N680" i="1" l="1"/>
  <c r="O680" i="1"/>
  <c r="N716" i="1"/>
  <c r="L460" i="1"/>
  <c r="M460" i="1" s="1"/>
  <c r="I460" i="1"/>
  <c r="L481" i="1"/>
  <c r="M481" i="1" s="1"/>
  <c r="I481" i="1"/>
  <c r="L335" i="1"/>
  <c r="M335" i="1" s="1"/>
  <c r="O335" i="1" s="1"/>
  <c r="I335" i="1"/>
  <c r="O460" i="1" l="1"/>
  <c r="N460" i="1"/>
  <c r="N481" i="1"/>
  <c r="O481" i="1"/>
  <c r="N335" i="1"/>
  <c r="L21" i="1" l="1"/>
  <c r="M21" i="1" s="1"/>
  <c r="O21" i="1" s="1"/>
  <c r="I21" i="1"/>
  <c r="L12" i="1"/>
  <c r="M12" i="1" s="1"/>
  <c r="O12" i="1" s="1"/>
  <c r="I12" i="1"/>
  <c r="N21" i="1" l="1"/>
  <c r="N12" i="1"/>
  <c r="L53" i="1"/>
  <c r="M53" i="1" s="1"/>
  <c r="O53" i="1" s="1"/>
  <c r="I53" i="1"/>
  <c r="N53" i="1" l="1"/>
  <c r="I15" i="1"/>
  <c r="AA347" i="1" l="1"/>
  <c r="Q347" i="1" s="1"/>
  <c r="L142" i="1"/>
  <c r="M142" i="1" s="1"/>
  <c r="O142" i="1" s="1"/>
  <c r="L105" i="1"/>
  <c r="M105" i="1" s="1"/>
  <c r="I105" i="1"/>
  <c r="L104" i="1"/>
  <c r="M104" i="1" s="1"/>
  <c r="O104" i="1" s="1"/>
  <c r="I104" i="1"/>
  <c r="L376" i="1"/>
  <c r="M376" i="1" s="1"/>
  <c r="I376" i="1"/>
  <c r="L371" i="1"/>
  <c r="M371" i="1" s="1"/>
  <c r="O371" i="1" s="1"/>
  <c r="I371" i="1"/>
  <c r="L365" i="1"/>
  <c r="M365" i="1" s="1"/>
  <c r="I365" i="1"/>
  <c r="L364" i="1"/>
  <c r="M364" i="1" s="1"/>
  <c r="O364" i="1" s="1"/>
  <c r="I364" i="1"/>
  <c r="L363" i="1"/>
  <c r="M363" i="1" s="1"/>
  <c r="I363" i="1"/>
  <c r="L357" i="1"/>
  <c r="M357" i="1" s="1"/>
  <c r="O357" i="1" s="1"/>
  <c r="I357" i="1"/>
  <c r="L356" i="1"/>
  <c r="M356" i="1" s="1"/>
  <c r="I356" i="1"/>
  <c r="L355" i="1"/>
  <c r="M355" i="1" s="1"/>
  <c r="O355" i="1" s="1"/>
  <c r="I355" i="1"/>
  <c r="I142" i="1"/>
  <c r="O365" i="1" l="1"/>
  <c r="N365" i="1"/>
  <c r="O356" i="1"/>
  <c r="N356" i="1"/>
  <c r="N364" i="1"/>
  <c r="N142" i="1"/>
  <c r="N355" i="1"/>
  <c r="O105" i="1"/>
  <c r="N105" i="1"/>
  <c r="N104" i="1"/>
  <c r="O363" i="1"/>
  <c r="N363" i="1"/>
  <c r="O376" i="1"/>
  <c r="N376" i="1"/>
  <c r="N357" i="1"/>
  <c r="N371" i="1"/>
  <c r="L153" i="2"/>
  <c r="M153" i="2" s="1"/>
  <c r="I153" i="2"/>
  <c r="L152" i="2"/>
  <c r="M152" i="2" s="1"/>
  <c r="I152" i="2"/>
  <c r="L151" i="2"/>
  <c r="M151" i="2" s="1"/>
  <c r="O151" i="2" s="1"/>
  <c r="I151" i="2"/>
  <c r="L148" i="2"/>
  <c r="M148" i="2" s="1"/>
  <c r="I148" i="2"/>
  <c r="L147" i="2"/>
  <c r="M147" i="2" s="1"/>
  <c r="I147" i="2"/>
  <c r="L146" i="2"/>
  <c r="M146" i="2" s="1"/>
  <c r="I146" i="2"/>
  <c r="L143" i="2"/>
  <c r="M143" i="2" s="1"/>
  <c r="O143" i="2" s="1"/>
  <c r="I143" i="2"/>
  <c r="L142" i="2"/>
  <c r="M142" i="2" s="1"/>
  <c r="O142" i="2" s="1"/>
  <c r="I142" i="2"/>
  <c r="L141" i="2"/>
  <c r="M141" i="2" s="1"/>
  <c r="I141" i="2"/>
  <c r="L138" i="2"/>
  <c r="M138" i="2" s="1"/>
  <c r="O138" i="2" s="1"/>
  <c r="I138" i="2"/>
  <c r="L137" i="2"/>
  <c r="M137" i="2" s="1"/>
  <c r="O137" i="2" s="1"/>
  <c r="I137" i="2"/>
  <c r="L136" i="2"/>
  <c r="M136" i="2" s="1"/>
  <c r="O136" i="2" s="1"/>
  <c r="I136" i="2"/>
  <c r="L133" i="2"/>
  <c r="M133" i="2" s="1"/>
  <c r="O133" i="2" s="1"/>
  <c r="I133" i="2"/>
  <c r="M132" i="2"/>
  <c r="O132" i="2" s="1"/>
  <c r="L132" i="2"/>
  <c r="I132" i="2"/>
  <c r="L131" i="2"/>
  <c r="M131" i="2" s="1"/>
  <c r="O131" i="2" s="1"/>
  <c r="I131" i="2"/>
  <c r="L128" i="2"/>
  <c r="M128" i="2" s="1"/>
  <c r="I128" i="2"/>
  <c r="L127" i="2"/>
  <c r="M127" i="2" s="1"/>
  <c r="I127" i="2"/>
  <c r="L126" i="2"/>
  <c r="M126" i="2" s="1"/>
  <c r="I126" i="2"/>
  <c r="L123" i="2"/>
  <c r="M123" i="2" s="1"/>
  <c r="O123" i="2" s="1"/>
  <c r="I123" i="2"/>
  <c r="L122" i="2"/>
  <c r="M122" i="2" s="1"/>
  <c r="I122" i="2"/>
  <c r="M121" i="2"/>
  <c r="L121" i="2"/>
  <c r="I121" i="2"/>
  <c r="L118" i="2"/>
  <c r="M118" i="2" s="1"/>
  <c r="I118" i="2"/>
  <c r="L117" i="2"/>
  <c r="M117" i="2" s="1"/>
  <c r="O117" i="2" s="1"/>
  <c r="I117" i="2"/>
  <c r="L116" i="2"/>
  <c r="M116" i="2" s="1"/>
  <c r="O116" i="2" s="1"/>
  <c r="I116" i="2"/>
  <c r="L113" i="2"/>
  <c r="M113" i="2" s="1"/>
  <c r="I113" i="2"/>
  <c r="L112" i="2"/>
  <c r="M112" i="2" s="1"/>
  <c r="I112" i="2"/>
  <c r="L111" i="2"/>
  <c r="M111" i="2" s="1"/>
  <c r="O111" i="2" s="1"/>
  <c r="I111" i="2"/>
  <c r="L108" i="2"/>
  <c r="M108" i="2" s="1"/>
  <c r="I108" i="2"/>
  <c r="L107" i="2"/>
  <c r="M107" i="2" s="1"/>
  <c r="O107" i="2" s="1"/>
  <c r="I107" i="2"/>
  <c r="L106" i="2"/>
  <c r="M106" i="2" s="1"/>
  <c r="O106" i="2" s="1"/>
  <c r="I106" i="2"/>
  <c r="N106" i="2" s="1"/>
  <c r="L103" i="2"/>
  <c r="M103" i="2" s="1"/>
  <c r="O103" i="2" s="1"/>
  <c r="I103" i="2"/>
  <c r="L102" i="2"/>
  <c r="M102" i="2" s="1"/>
  <c r="O102" i="2" s="1"/>
  <c r="I102" i="2"/>
  <c r="N102" i="2" s="1"/>
  <c r="L101" i="2"/>
  <c r="M101" i="2" s="1"/>
  <c r="I101" i="2"/>
  <c r="L98" i="2"/>
  <c r="M98" i="2" s="1"/>
  <c r="I98" i="2"/>
  <c r="L97" i="2"/>
  <c r="M97" i="2" s="1"/>
  <c r="O97" i="2" s="1"/>
  <c r="I97" i="2"/>
  <c r="L96" i="2"/>
  <c r="M96" i="2" s="1"/>
  <c r="I96" i="2"/>
  <c r="L93" i="2"/>
  <c r="M93" i="2" s="1"/>
  <c r="I93" i="2"/>
  <c r="L92" i="2"/>
  <c r="M92" i="2" s="1"/>
  <c r="I92" i="2"/>
  <c r="L91" i="2"/>
  <c r="M91" i="2" s="1"/>
  <c r="O91" i="2" s="1"/>
  <c r="I91" i="2"/>
  <c r="L88" i="2"/>
  <c r="M88" i="2" s="1"/>
  <c r="I88" i="2"/>
  <c r="L87" i="2"/>
  <c r="M87" i="2" s="1"/>
  <c r="I87" i="2"/>
  <c r="L86" i="2"/>
  <c r="M86" i="2" s="1"/>
  <c r="O86" i="2" s="1"/>
  <c r="I86" i="2"/>
  <c r="L83" i="2"/>
  <c r="M83" i="2" s="1"/>
  <c r="I83" i="2"/>
  <c r="L82" i="2"/>
  <c r="M82" i="2" s="1"/>
  <c r="I82" i="2"/>
  <c r="L81" i="2"/>
  <c r="M81" i="2" s="1"/>
  <c r="O81" i="2" s="1"/>
  <c r="I81" i="2"/>
  <c r="L78" i="2"/>
  <c r="M78" i="2" s="1"/>
  <c r="O78" i="2" s="1"/>
  <c r="I78" i="2"/>
  <c r="L77" i="2"/>
  <c r="M77" i="2" s="1"/>
  <c r="I77" i="2"/>
  <c r="L76" i="2"/>
  <c r="M76" i="2" s="1"/>
  <c r="O76" i="2" s="1"/>
  <c r="I76" i="2"/>
  <c r="L73" i="2"/>
  <c r="M73" i="2" s="1"/>
  <c r="I73" i="2"/>
  <c r="L72" i="2"/>
  <c r="M72" i="2" s="1"/>
  <c r="I72" i="2"/>
  <c r="L71" i="2"/>
  <c r="M71" i="2" s="1"/>
  <c r="O71" i="2" s="1"/>
  <c r="I71" i="2"/>
  <c r="L68" i="2"/>
  <c r="M68" i="2" s="1"/>
  <c r="O68" i="2" s="1"/>
  <c r="I68" i="2"/>
  <c r="L67" i="2"/>
  <c r="M67" i="2" s="1"/>
  <c r="I67" i="2"/>
  <c r="M66" i="2"/>
  <c r="L66" i="2"/>
  <c r="I66" i="2"/>
  <c r="O63" i="2"/>
  <c r="N63" i="2"/>
  <c r="L63" i="2"/>
  <c r="M63" i="2" s="1"/>
  <c r="I63" i="2"/>
  <c r="L62" i="2"/>
  <c r="M62" i="2" s="1"/>
  <c r="I62" i="2"/>
  <c r="L61" i="2"/>
  <c r="M61" i="2" s="1"/>
  <c r="I61" i="2"/>
  <c r="L58" i="2"/>
  <c r="M58" i="2" s="1"/>
  <c r="I58" i="2"/>
  <c r="L57" i="2"/>
  <c r="M57" i="2" s="1"/>
  <c r="I57" i="2"/>
  <c r="L56" i="2"/>
  <c r="M56" i="2" s="1"/>
  <c r="O56" i="2" s="1"/>
  <c r="I56" i="2"/>
  <c r="L53" i="2"/>
  <c r="M53" i="2" s="1"/>
  <c r="O53" i="2" s="1"/>
  <c r="I53" i="2"/>
  <c r="L52" i="2"/>
  <c r="M52" i="2" s="1"/>
  <c r="O52" i="2" s="1"/>
  <c r="I52" i="2"/>
  <c r="L51" i="2"/>
  <c r="M51" i="2" s="1"/>
  <c r="O51" i="2" s="1"/>
  <c r="I51" i="2"/>
  <c r="L48" i="2"/>
  <c r="M48" i="2" s="1"/>
  <c r="I48" i="2"/>
  <c r="L47" i="2"/>
  <c r="M47" i="2" s="1"/>
  <c r="I47" i="2"/>
  <c r="L46" i="2"/>
  <c r="M46" i="2" s="1"/>
  <c r="I46" i="2"/>
  <c r="L44" i="2"/>
  <c r="M44" i="2" s="1"/>
  <c r="O44" i="2" s="1"/>
  <c r="I44" i="2"/>
  <c r="M43" i="2"/>
  <c r="O43" i="2" s="1"/>
  <c r="L43" i="2"/>
  <c r="I43" i="2"/>
  <c r="L42" i="2"/>
  <c r="M42" i="2" s="1"/>
  <c r="I42" i="2"/>
  <c r="L39" i="2"/>
  <c r="M39" i="2" s="1"/>
  <c r="I39" i="2"/>
  <c r="L38" i="2"/>
  <c r="M38" i="2" s="1"/>
  <c r="I38" i="2"/>
  <c r="L37" i="2"/>
  <c r="M37" i="2" s="1"/>
  <c r="O37" i="2" s="1"/>
  <c r="I37" i="2"/>
  <c r="M34" i="2"/>
  <c r="L34" i="2"/>
  <c r="I34" i="2"/>
  <c r="L33" i="2"/>
  <c r="M33" i="2" s="1"/>
  <c r="I33" i="2"/>
  <c r="O32" i="2"/>
  <c r="L32" i="2"/>
  <c r="M32" i="2" s="1"/>
  <c r="I32" i="2"/>
  <c r="L29" i="2"/>
  <c r="M29" i="2" s="1"/>
  <c r="I29" i="2"/>
  <c r="L28" i="2"/>
  <c r="M28" i="2" s="1"/>
  <c r="O28" i="2" s="1"/>
  <c r="I28" i="2"/>
  <c r="L27" i="2"/>
  <c r="M27" i="2" s="1"/>
  <c r="O27" i="2" s="1"/>
  <c r="I27" i="2"/>
  <c r="L24" i="2"/>
  <c r="M24" i="2" s="1"/>
  <c r="I24" i="2"/>
  <c r="L23" i="2"/>
  <c r="M23" i="2" s="1"/>
  <c r="I23" i="2"/>
  <c r="L22" i="2"/>
  <c r="M22" i="2" s="1"/>
  <c r="I22" i="2"/>
  <c r="M19" i="2"/>
  <c r="L19" i="2"/>
  <c r="I19" i="2"/>
  <c r="L18" i="2"/>
  <c r="M18" i="2" s="1"/>
  <c r="O18" i="2" s="1"/>
  <c r="I18" i="2"/>
  <c r="L17" i="2"/>
  <c r="M17" i="2" s="1"/>
  <c r="O17" i="2" s="1"/>
  <c r="I17" i="2"/>
  <c r="L14" i="2"/>
  <c r="M14" i="2" s="1"/>
  <c r="I14" i="2"/>
  <c r="L13" i="2"/>
  <c r="M13" i="2" s="1"/>
  <c r="I13" i="2"/>
  <c r="L12" i="2"/>
  <c r="M12" i="2" s="1"/>
  <c r="O12" i="2" s="1"/>
  <c r="I12" i="2"/>
  <c r="N12" i="2" s="1"/>
  <c r="L9" i="2"/>
  <c r="M9" i="2" s="1"/>
  <c r="I9" i="2"/>
  <c r="L8" i="2"/>
  <c r="M8" i="2" s="1"/>
  <c r="I8" i="2"/>
  <c r="L7" i="2"/>
  <c r="M7" i="2" s="1"/>
  <c r="O7" i="2" s="1"/>
  <c r="I7" i="2"/>
  <c r="N7" i="2" s="1"/>
  <c r="L756" i="1"/>
  <c r="M756" i="1" s="1"/>
  <c r="I756" i="1"/>
  <c r="L751" i="1"/>
  <c r="M751" i="1" s="1"/>
  <c r="O751" i="1" s="1"/>
  <c r="I751" i="1"/>
  <c r="L748" i="1"/>
  <c r="M748" i="1" s="1"/>
  <c r="I748" i="1"/>
  <c r="L744" i="1"/>
  <c r="M744" i="1" s="1"/>
  <c r="O744" i="1" s="1"/>
  <c r="I744" i="1"/>
  <c r="L740" i="1"/>
  <c r="M740" i="1" s="1"/>
  <c r="I740" i="1"/>
  <c r="L736" i="1"/>
  <c r="M736" i="1" s="1"/>
  <c r="O736" i="1" s="1"/>
  <c r="I736" i="1"/>
  <c r="L733" i="1"/>
  <c r="M733" i="1" s="1"/>
  <c r="O733" i="1" s="1"/>
  <c r="I733" i="1"/>
  <c r="L732" i="1"/>
  <c r="M732" i="1" s="1"/>
  <c r="I732" i="1"/>
  <c r="L729" i="1"/>
  <c r="M729" i="1" s="1"/>
  <c r="I729" i="1"/>
  <c r="L728" i="1"/>
  <c r="M728" i="1" s="1"/>
  <c r="I728" i="1"/>
  <c r="L727" i="1"/>
  <c r="M727" i="1" s="1"/>
  <c r="O727" i="1" s="1"/>
  <c r="I727" i="1"/>
  <c r="L724" i="1"/>
  <c r="M724" i="1" s="1"/>
  <c r="O724" i="1" s="1"/>
  <c r="I724" i="1"/>
  <c r="L723" i="1"/>
  <c r="M723" i="1" s="1"/>
  <c r="I723" i="1"/>
  <c r="L722" i="1"/>
  <c r="M722" i="1" s="1"/>
  <c r="I722" i="1"/>
  <c r="L719" i="1"/>
  <c r="M719" i="1" s="1"/>
  <c r="O719" i="1" s="1"/>
  <c r="I719" i="1"/>
  <c r="L715" i="1"/>
  <c r="M715" i="1" s="1"/>
  <c r="O715" i="1" s="1"/>
  <c r="I715" i="1"/>
  <c r="L709" i="1"/>
  <c r="M709" i="1" s="1"/>
  <c r="I709" i="1"/>
  <c r="I708" i="1"/>
  <c r="L706" i="1"/>
  <c r="M706" i="1" s="1"/>
  <c r="O706" i="1" s="1"/>
  <c r="I706" i="1"/>
  <c r="L705" i="1"/>
  <c r="M705" i="1" s="1"/>
  <c r="O705" i="1" s="1"/>
  <c r="I705" i="1"/>
  <c r="L704" i="1"/>
  <c r="M704" i="1" s="1"/>
  <c r="O704" i="1" s="1"/>
  <c r="I704" i="1"/>
  <c r="L703" i="1"/>
  <c r="M703" i="1" s="1"/>
  <c r="I703" i="1"/>
  <c r="L702" i="1"/>
  <c r="M702" i="1" s="1"/>
  <c r="O702" i="1" s="1"/>
  <c r="I702" i="1"/>
  <c r="L700" i="1"/>
  <c r="M700" i="1" s="1"/>
  <c r="I700" i="1"/>
  <c r="L697" i="1"/>
  <c r="M697" i="1" s="1"/>
  <c r="O697" i="1" s="1"/>
  <c r="I697" i="1"/>
  <c r="L683" i="1"/>
  <c r="M683" i="1" s="1"/>
  <c r="O683" i="1" s="1"/>
  <c r="I683" i="1"/>
  <c r="L677" i="1"/>
  <c r="M677" i="1" s="1"/>
  <c r="I677" i="1"/>
  <c r="L676" i="1"/>
  <c r="M676" i="1" s="1"/>
  <c r="I676" i="1"/>
  <c r="L673" i="1"/>
  <c r="M673" i="1" s="1"/>
  <c r="I673" i="1"/>
  <c r="L672" i="1"/>
  <c r="M672" i="1" s="1"/>
  <c r="O672" i="1" s="1"/>
  <c r="I672" i="1"/>
  <c r="L671" i="1"/>
  <c r="M671" i="1" s="1"/>
  <c r="I671" i="1"/>
  <c r="L666" i="1"/>
  <c r="M666" i="1" s="1"/>
  <c r="I666" i="1"/>
  <c r="L665" i="1"/>
  <c r="M665" i="1" s="1"/>
  <c r="I665" i="1"/>
  <c r="L664" i="1"/>
  <c r="M664" i="1" s="1"/>
  <c r="O664" i="1" s="1"/>
  <c r="I664" i="1"/>
  <c r="L662" i="1"/>
  <c r="M662" i="1" s="1"/>
  <c r="O662" i="1" s="1"/>
  <c r="I662" i="1"/>
  <c r="L660" i="1"/>
  <c r="M660" i="1" s="1"/>
  <c r="I660" i="1"/>
  <c r="L657" i="1"/>
  <c r="M657" i="1" s="1"/>
  <c r="O657" i="1" s="1"/>
  <c r="I657" i="1"/>
  <c r="L656" i="1"/>
  <c r="M656" i="1" s="1"/>
  <c r="I656" i="1"/>
  <c r="L655" i="1"/>
  <c r="M655" i="1" s="1"/>
  <c r="I655" i="1"/>
  <c r="L654" i="1"/>
  <c r="M654" i="1" s="1"/>
  <c r="I654" i="1"/>
  <c r="L650" i="1"/>
  <c r="M650" i="1" s="1"/>
  <c r="I650" i="1"/>
  <c r="L647" i="1"/>
  <c r="M647" i="1" s="1"/>
  <c r="I647" i="1"/>
  <c r="L646" i="1"/>
  <c r="M646" i="1" s="1"/>
  <c r="O646" i="1" s="1"/>
  <c r="I646" i="1"/>
  <c r="L645" i="1"/>
  <c r="M645" i="1" s="1"/>
  <c r="I645" i="1"/>
  <c r="L643" i="1"/>
  <c r="M643" i="1" s="1"/>
  <c r="I643" i="1"/>
  <c r="L642" i="1"/>
  <c r="M642" i="1" s="1"/>
  <c r="O642" i="1" s="1"/>
  <c r="I642" i="1"/>
  <c r="L641" i="1"/>
  <c r="M641" i="1" s="1"/>
  <c r="I641" i="1"/>
  <c r="L638" i="1"/>
  <c r="M638" i="1" s="1"/>
  <c r="O638" i="1" s="1"/>
  <c r="I638" i="1"/>
  <c r="L635" i="1"/>
  <c r="M635" i="1" s="1"/>
  <c r="O635" i="1" s="1"/>
  <c r="I635" i="1"/>
  <c r="L634" i="1"/>
  <c r="M634" i="1" s="1"/>
  <c r="I634" i="1"/>
  <c r="L631" i="1"/>
  <c r="M631" i="1" s="1"/>
  <c r="I631" i="1"/>
  <c r="L628" i="1"/>
  <c r="M628" i="1" s="1"/>
  <c r="I628" i="1"/>
  <c r="L627" i="1"/>
  <c r="M627" i="1" s="1"/>
  <c r="I627" i="1"/>
  <c r="L624" i="1"/>
  <c r="M624" i="1" s="1"/>
  <c r="I624" i="1"/>
  <c r="L620" i="1"/>
  <c r="M620" i="1" s="1"/>
  <c r="I620" i="1"/>
  <c r="L619" i="1"/>
  <c r="M619" i="1" s="1"/>
  <c r="I619" i="1"/>
  <c r="L616" i="1"/>
  <c r="M616" i="1" s="1"/>
  <c r="I616" i="1"/>
  <c r="L615" i="1"/>
  <c r="M615" i="1" s="1"/>
  <c r="I615" i="1"/>
  <c r="L612" i="1"/>
  <c r="M612" i="1" s="1"/>
  <c r="O612" i="1" s="1"/>
  <c r="I612" i="1"/>
  <c r="L611" i="1"/>
  <c r="M611" i="1" s="1"/>
  <c r="I611" i="1"/>
  <c r="L606" i="1"/>
  <c r="M606" i="1" s="1"/>
  <c r="O606" i="1" s="1"/>
  <c r="I606" i="1"/>
  <c r="L605" i="1"/>
  <c r="M605" i="1" s="1"/>
  <c r="O605" i="1" s="1"/>
  <c r="I605" i="1"/>
  <c r="L602" i="1"/>
  <c r="M602" i="1" s="1"/>
  <c r="I602" i="1"/>
  <c r="L601" i="1"/>
  <c r="M601" i="1" s="1"/>
  <c r="O601" i="1" s="1"/>
  <c r="I601" i="1"/>
  <c r="L600" i="1"/>
  <c r="M600" i="1" s="1"/>
  <c r="I600" i="1"/>
  <c r="L599" i="1"/>
  <c r="M599" i="1" s="1"/>
  <c r="I599" i="1"/>
  <c r="L596" i="1"/>
  <c r="M596" i="1" s="1"/>
  <c r="O596" i="1" s="1"/>
  <c r="I596" i="1"/>
  <c r="L595" i="1"/>
  <c r="M595" i="1" s="1"/>
  <c r="I595" i="1"/>
  <c r="L594" i="1"/>
  <c r="M594" i="1" s="1"/>
  <c r="I594" i="1"/>
  <c r="L593" i="1"/>
  <c r="M593" i="1" s="1"/>
  <c r="O593" i="1" s="1"/>
  <c r="I593" i="1"/>
  <c r="L592" i="1"/>
  <c r="M592" i="1" s="1"/>
  <c r="I592" i="1"/>
  <c r="L591" i="1"/>
  <c r="M591" i="1" s="1"/>
  <c r="I591" i="1"/>
  <c r="L588" i="1"/>
  <c r="M588" i="1" s="1"/>
  <c r="O588" i="1" s="1"/>
  <c r="I588" i="1"/>
  <c r="L587" i="1"/>
  <c r="M587" i="1" s="1"/>
  <c r="I587" i="1"/>
  <c r="L586" i="1"/>
  <c r="M586" i="1" s="1"/>
  <c r="I586" i="1"/>
  <c r="L585" i="1"/>
  <c r="M585" i="1" s="1"/>
  <c r="I585" i="1"/>
  <c r="L584" i="1"/>
  <c r="M584" i="1" s="1"/>
  <c r="I584" i="1"/>
  <c r="L583" i="1"/>
  <c r="M583" i="1" s="1"/>
  <c r="I583" i="1"/>
  <c r="L580" i="1"/>
  <c r="M580" i="1" s="1"/>
  <c r="O580" i="1" s="1"/>
  <c r="I580" i="1"/>
  <c r="L579" i="1"/>
  <c r="M579" i="1" s="1"/>
  <c r="I579" i="1"/>
  <c r="L578" i="1"/>
  <c r="M578" i="1" s="1"/>
  <c r="I578" i="1"/>
  <c r="L577" i="1"/>
  <c r="M577" i="1" s="1"/>
  <c r="I577" i="1"/>
  <c r="L576" i="1"/>
  <c r="M576" i="1" s="1"/>
  <c r="I576" i="1"/>
  <c r="L575" i="1"/>
  <c r="M575" i="1" s="1"/>
  <c r="I575" i="1"/>
  <c r="L574" i="1"/>
  <c r="M574" i="1" s="1"/>
  <c r="I574" i="1"/>
  <c r="L568" i="1"/>
  <c r="M568" i="1" s="1"/>
  <c r="I568" i="1"/>
  <c r="L563" i="1"/>
  <c r="M563" i="1" s="1"/>
  <c r="I563" i="1"/>
  <c r="L559" i="1"/>
  <c r="M559" i="1" s="1"/>
  <c r="I559" i="1"/>
  <c r="L555" i="1"/>
  <c r="M555" i="1" s="1"/>
  <c r="I555" i="1"/>
  <c r="L554" i="1"/>
  <c r="M554" i="1" s="1"/>
  <c r="I554" i="1"/>
  <c r="L553" i="1"/>
  <c r="M553" i="1" s="1"/>
  <c r="I553" i="1"/>
  <c r="L552" i="1"/>
  <c r="M552" i="1" s="1"/>
  <c r="I552" i="1"/>
  <c r="L551" i="1"/>
  <c r="M551" i="1" s="1"/>
  <c r="I551" i="1"/>
  <c r="L547" i="1"/>
  <c r="M547" i="1" s="1"/>
  <c r="I547" i="1"/>
  <c r="L546" i="1"/>
  <c r="M546" i="1" s="1"/>
  <c r="I546" i="1"/>
  <c r="L545" i="1"/>
  <c r="M545" i="1" s="1"/>
  <c r="I545" i="1"/>
  <c r="L544" i="1"/>
  <c r="M544" i="1" s="1"/>
  <c r="I544" i="1"/>
  <c r="L543" i="1"/>
  <c r="M543" i="1" s="1"/>
  <c r="I543" i="1"/>
  <c r="L542" i="1"/>
  <c r="M542" i="1" s="1"/>
  <c r="I542" i="1"/>
  <c r="L539" i="1"/>
  <c r="M539" i="1" s="1"/>
  <c r="I539" i="1"/>
  <c r="L538" i="1"/>
  <c r="M538" i="1" s="1"/>
  <c r="I538" i="1"/>
  <c r="L536" i="1"/>
  <c r="M536" i="1" s="1"/>
  <c r="O536" i="1" s="1"/>
  <c r="I536" i="1"/>
  <c r="L535" i="1"/>
  <c r="M535" i="1" s="1"/>
  <c r="I535" i="1"/>
  <c r="L534" i="1"/>
  <c r="M534" i="1" s="1"/>
  <c r="I534" i="1"/>
  <c r="L530" i="1"/>
  <c r="M530" i="1" s="1"/>
  <c r="I530" i="1"/>
  <c r="L527" i="1"/>
  <c r="M527" i="1" s="1"/>
  <c r="O527" i="1" s="1"/>
  <c r="I527" i="1"/>
  <c r="L523" i="1"/>
  <c r="M523" i="1" s="1"/>
  <c r="I523" i="1"/>
  <c r="L520" i="1"/>
  <c r="M520" i="1" s="1"/>
  <c r="O520" i="1" s="1"/>
  <c r="I520" i="1"/>
  <c r="L517" i="1"/>
  <c r="M517" i="1" s="1"/>
  <c r="I517" i="1"/>
  <c r="L514" i="1"/>
  <c r="M514" i="1" s="1"/>
  <c r="I514" i="1"/>
  <c r="L511" i="1"/>
  <c r="M511" i="1" s="1"/>
  <c r="O511" i="1" s="1"/>
  <c r="I511" i="1"/>
  <c r="L508" i="1"/>
  <c r="M508" i="1" s="1"/>
  <c r="I508" i="1"/>
  <c r="L505" i="1"/>
  <c r="M505" i="1" s="1"/>
  <c r="I505" i="1"/>
  <c r="L501" i="1"/>
  <c r="M501" i="1" s="1"/>
  <c r="I501" i="1"/>
  <c r="L500" i="1"/>
  <c r="M500" i="1" s="1"/>
  <c r="I500" i="1"/>
  <c r="L496" i="1"/>
  <c r="M496" i="1" s="1"/>
  <c r="I496" i="1"/>
  <c r="L495" i="1"/>
  <c r="M495" i="1" s="1"/>
  <c r="I495" i="1"/>
  <c r="Z488" i="1"/>
  <c r="Y488" i="1"/>
  <c r="L480" i="1"/>
  <c r="M480" i="1" s="1"/>
  <c r="I480" i="1"/>
  <c r="L479" i="1"/>
  <c r="M479" i="1" s="1"/>
  <c r="I479" i="1"/>
  <c r="L475" i="1"/>
  <c r="M475" i="1" s="1"/>
  <c r="I475" i="1"/>
  <c r="L474" i="1"/>
  <c r="M474" i="1" s="1"/>
  <c r="O474" i="1" s="1"/>
  <c r="I474" i="1"/>
  <c r="L471" i="1"/>
  <c r="M471" i="1" s="1"/>
  <c r="I471" i="1"/>
  <c r="L470" i="1"/>
  <c r="M470" i="1" s="1"/>
  <c r="O470" i="1" s="1"/>
  <c r="I470" i="1"/>
  <c r="L469" i="1"/>
  <c r="M469" i="1" s="1"/>
  <c r="I469" i="1"/>
  <c r="L465" i="1"/>
  <c r="M465" i="1" s="1"/>
  <c r="O465" i="1" s="1"/>
  <c r="I465" i="1"/>
  <c r="L464" i="1"/>
  <c r="M464" i="1" s="1"/>
  <c r="I464" i="1"/>
  <c r="L463" i="1"/>
  <c r="M463" i="1" s="1"/>
  <c r="I463" i="1"/>
  <c r="L459" i="1"/>
  <c r="M459" i="1" s="1"/>
  <c r="I459" i="1"/>
  <c r="L457" i="1"/>
  <c r="M457" i="1" s="1"/>
  <c r="O457" i="1" s="1"/>
  <c r="I457" i="1"/>
  <c r="L456" i="1"/>
  <c r="M456" i="1" s="1"/>
  <c r="I456" i="1"/>
  <c r="L455" i="1"/>
  <c r="M455" i="1" s="1"/>
  <c r="I455" i="1"/>
  <c r="L453" i="1"/>
  <c r="M453" i="1" s="1"/>
  <c r="I453" i="1"/>
  <c r="L451" i="1"/>
  <c r="M451" i="1" s="1"/>
  <c r="I451" i="1"/>
  <c r="L450" i="1"/>
  <c r="M450" i="1" s="1"/>
  <c r="I450" i="1"/>
  <c r="L449" i="1"/>
  <c r="M449" i="1" s="1"/>
  <c r="I449" i="1"/>
  <c r="L447" i="1"/>
  <c r="M447" i="1" s="1"/>
  <c r="I447" i="1"/>
  <c r="L446" i="1"/>
  <c r="M446" i="1" s="1"/>
  <c r="I446" i="1"/>
  <c r="L442" i="1"/>
  <c r="M442" i="1" s="1"/>
  <c r="I442" i="1"/>
  <c r="L439" i="1"/>
  <c r="M439" i="1" s="1"/>
  <c r="I439" i="1"/>
  <c r="L436" i="1"/>
  <c r="M436" i="1" s="1"/>
  <c r="I436" i="1"/>
  <c r="L434" i="1"/>
  <c r="M434" i="1" s="1"/>
  <c r="I434" i="1"/>
  <c r="L433" i="1"/>
  <c r="M433" i="1" s="1"/>
  <c r="I433" i="1"/>
  <c r="L432" i="1"/>
  <c r="M432" i="1" s="1"/>
  <c r="I432" i="1"/>
  <c r="L431" i="1"/>
  <c r="M431" i="1" s="1"/>
  <c r="I431" i="1"/>
  <c r="L430" i="1"/>
  <c r="M430" i="1" s="1"/>
  <c r="O430" i="1" s="1"/>
  <c r="I430" i="1"/>
  <c r="L429" i="1"/>
  <c r="M429" i="1" s="1"/>
  <c r="O429" i="1" s="1"/>
  <c r="I429" i="1"/>
  <c r="Z422" i="1"/>
  <c r="Y422" i="1"/>
  <c r="L417" i="1"/>
  <c r="M417" i="1" s="1"/>
  <c r="I417" i="1"/>
  <c r="L406" i="1"/>
  <c r="M406" i="1" s="1"/>
  <c r="O406" i="1" s="1"/>
  <c r="I406" i="1"/>
  <c r="L405" i="1"/>
  <c r="M405" i="1" s="1"/>
  <c r="O405" i="1" s="1"/>
  <c r="I405" i="1"/>
  <c r="L404" i="1"/>
  <c r="M404" i="1" s="1"/>
  <c r="I404" i="1"/>
  <c r="L403" i="1"/>
  <c r="M403" i="1" s="1"/>
  <c r="I403" i="1"/>
  <c r="L401" i="1"/>
  <c r="M401" i="1" s="1"/>
  <c r="I401" i="1"/>
  <c r="L400" i="1"/>
  <c r="M400" i="1" s="1"/>
  <c r="I400" i="1"/>
  <c r="L399" i="1"/>
  <c r="M399" i="1" s="1"/>
  <c r="I399" i="1"/>
  <c r="L398" i="1"/>
  <c r="M398" i="1" s="1"/>
  <c r="I398" i="1"/>
  <c r="L397" i="1"/>
  <c r="M397" i="1" s="1"/>
  <c r="O397" i="1" s="1"/>
  <c r="I397" i="1"/>
  <c r="L394" i="1"/>
  <c r="M394" i="1" s="1"/>
  <c r="I394" i="1"/>
  <c r="L387" i="1"/>
  <c r="M387" i="1" s="1"/>
  <c r="O387" i="1" s="1"/>
  <c r="I387" i="1"/>
  <c r="L383" i="1"/>
  <c r="M383" i="1" s="1"/>
  <c r="O383" i="1" s="1"/>
  <c r="I383" i="1"/>
  <c r="L380" i="1"/>
  <c r="M380" i="1" s="1"/>
  <c r="I380" i="1"/>
  <c r="L379" i="1"/>
  <c r="M379" i="1" s="1"/>
  <c r="I379" i="1"/>
  <c r="L345" i="1"/>
  <c r="M345" i="1" s="1"/>
  <c r="I345" i="1"/>
  <c r="L344" i="1"/>
  <c r="M344" i="1" s="1"/>
  <c r="O344" i="1" s="1"/>
  <c r="I344" i="1"/>
  <c r="L343" i="1"/>
  <c r="M343" i="1" s="1"/>
  <c r="O343" i="1" s="1"/>
  <c r="I343" i="1"/>
  <c r="L342" i="1"/>
  <c r="M342" i="1" s="1"/>
  <c r="I342" i="1"/>
  <c r="L341" i="1"/>
  <c r="M341" i="1" s="1"/>
  <c r="I341" i="1"/>
  <c r="L334" i="1"/>
  <c r="M334" i="1" s="1"/>
  <c r="O334" i="1" s="1"/>
  <c r="I334" i="1"/>
  <c r="L332" i="1"/>
  <c r="M332" i="1" s="1"/>
  <c r="I332" i="1"/>
  <c r="L331" i="1"/>
  <c r="M331" i="1" s="1"/>
  <c r="I331" i="1"/>
  <c r="L330" i="1"/>
  <c r="M330" i="1" s="1"/>
  <c r="O330" i="1" s="1"/>
  <c r="I330" i="1"/>
  <c r="L329" i="1"/>
  <c r="M329" i="1" s="1"/>
  <c r="I329" i="1"/>
  <c r="L324" i="1"/>
  <c r="M324" i="1" s="1"/>
  <c r="I324" i="1"/>
  <c r="L323" i="1"/>
  <c r="M323" i="1" s="1"/>
  <c r="O323" i="1" s="1"/>
  <c r="I323" i="1"/>
  <c r="M322" i="1"/>
  <c r="I322" i="1"/>
  <c r="L321" i="1"/>
  <c r="M321" i="1" s="1"/>
  <c r="O321" i="1" s="1"/>
  <c r="I321" i="1"/>
  <c r="Z312" i="1"/>
  <c r="Y312" i="1"/>
  <c r="L310" i="1"/>
  <c r="M310" i="1" s="1"/>
  <c r="O310" i="1" s="1"/>
  <c r="I310" i="1"/>
  <c r="L309" i="1"/>
  <c r="M309" i="1" s="1"/>
  <c r="I309" i="1"/>
  <c r="L308" i="1"/>
  <c r="M308" i="1" s="1"/>
  <c r="I308" i="1"/>
  <c r="L307" i="1"/>
  <c r="M307" i="1" s="1"/>
  <c r="I307" i="1"/>
  <c r="L306" i="1"/>
  <c r="M306" i="1" s="1"/>
  <c r="I306" i="1"/>
  <c r="L301" i="1"/>
  <c r="M301" i="1" s="1"/>
  <c r="I301" i="1"/>
  <c r="L300" i="1"/>
  <c r="M300" i="1" s="1"/>
  <c r="O300" i="1" s="1"/>
  <c r="I300" i="1"/>
  <c r="L299" i="1"/>
  <c r="M299" i="1" s="1"/>
  <c r="O299" i="1" s="1"/>
  <c r="I299" i="1"/>
  <c r="L298" i="1"/>
  <c r="M298" i="1" s="1"/>
  <c r="I298" i="1"/>
  <c r="L297" i="1"/>
  <c r="M297" i="1" s="1"/>
  <c r="O297" i="1" s="1"/>
  <c r="I297" i="1"/>
  <c r="Z289" i="1"/>
  <c r="Y289" i="1"/>
  <c r="L286" i="1"/>
  <c r="M286" i="1" s="1"/>
  <c r="I286" i="1"/>
  <c r="L285" i="1"/>
  <c r="M285" i="1" s="1"/>
  <c r="O285" i="1" s="1"/>
  <c r="I285" i="1"/>
  <c r="L284" i="1"/>
  <c r="M284" i="1" s="1"/>
  <c r="I284" i="1"/>
  <c r="L281" i="1"/>
  <c r="M281" i="1" s="1"/>
  <c r="I281" i="1"/>
  <c r="L280" i="1"/>
  <c r="M280" i="1" s="1"/>
  <c r="I280" i="1"/>
  <c r="L279" i="1"/>
  <c r="M279" i="1" s="1"/>
  <c r="O279" i="1" s="1"/>
  <c r="I279" i="1"/>
  <c r="L278" i="1"/>
  <c r="M278" i="1" s="1"/>
  <c r="I278" i="1"/>
  <c r="L277" i="1"/>
  <c r="M277" i="1" s="1"/>
  <c r="I277" i="1"/>
  <c r="Z271" i="1"/>
  <c r="L268" i="1"/>
  <c r="M268" i="1" s="1"/>
  <c r="O268" i="1" s="1"/>
  <c r="I268" i="1"/>
  <c r="L267" i="1"/>
  <c r="M267" i="1" s="1"/>
  <c r="O267" i="1" s="1"/>
  <c r="I267" i="1"/>
  <c r="L266" i="1"/>
  <c r="M266" i="1" s="1"/>
  <c r="O266" i="1" s="1"/>
  <c r="I266" i="1"/>
  <c r="L263" i="1"/>
  <c r="M263" i="1" s="1"/>
  <c r="I263" i="1"/>
  <c r="L262" i="1"/>
  <c r="M262" i="1" s="1"/>
  <c r="I262" i="1"/>
  <c r="L261" i="1"/>
  <c r="M261" i="1" s="1"/>
  <c r="I261" i="1"/>
  <c r="L257" i="1"/>
  <c r="M257" i="1" s="1"/>
  <c r="O257" i="1" s="1"/>
  <c r="I257" i="1"/>
  <c r="L256" i="1"/>
  <c r="M256" i="1" s="1"/>
  <c r="I256" i="1"/>
  <c r="L255" i="1"/>
  <c r="M255" i="1" s="1"/>
  <c r="I255" i="1"/>
  <c r="L250" i="1"/>
  <c r="M250" i="1" s="1"/>
  <c r="O250" i="1" s="1"/>
  <c r="I250" i="1"/>
  <c r="L249" i="1"/>
  <c r="M249" i="1" s="1"/>
  <c r="I249" i="1"/>
  <c r="L245" i="1"/>
  <c r="M245" i="1" s="1"/>
  <c r="I245" i="1"/>
  <c r="L244" i="1"/>
  <c r="M244" i="1" s="1"/>
  <c r="I244" i="1"/>
  <c r="L243" i="1"/>
  <c r="M243" i="1" s="1"/>
  <c r="I243" i="1"/>
  <c r="L239" i="1"/>
  <c r="M239" i="1" s="1"/>
  <c r="I239" i="1"/>
  <c r="L238" i="1"/>
  <c r="M238" i="1" s="1"/>
  <c r="I238" i="1"/>
  <c r="L237" i="1"/>
  <c r="M237" i="1" s="1"/>
  <c r="I237" i="1"/>
  <c r="L236" i="1"/>
  <c r="M236" i="1" s="1"/>
  <c r="I236" i="1"/>
  <c r="L235" i="1"/>
  <c r="M235" i="1" s="1"/>
  <c r="I235" i="1"/>
  <c r="L234" i="1"/>
  <c r="M234" i="1" s="1"/>
  <c r="I234" i="1"/>
  <c r="L233" i="1"/>
  <c r="M233" i="1" s="1"/>
  <c r="I233" i="1"/>
  <c r="L232" i="1"/>
  <c r="M232" i="1" s="1"/>
  <c r="I232" i="1"/>
  <c r="Z223" i="1"/>
  <c r="Y223" i="1"/>
  <c r="L220" i="1"/>
  <c r="M220" i="1" s="1"/>
  <c r="I220" i="1"/>
  <c r="L219" i="1"/>
  <c r="M219" i="1" s="1"/>
  <c r="I219" i="1"/>
  <c r="L218" i="1"/>
  <c r="M218" i="1" s="1"/>
  <c r="I218" i="1"/>
  <c r="L217" i="1"/>
  <c r="M217" i="1" s="1"/>
  <c r="O217" i="1" s="1"/>
  <c r="I217" i="1"/>
  <c r="L214" i="1"/>
  <c r="M214" i="1" s="1"/>
  <c r="I214" i="1"/>
  <c r="L213" i="1"/>
  <c r="M213" i="1" s="1"/>
  <c r="O213" i="1" s="1"/>
  <c r="I213" i="1"/>
  <c r="L212" i="1"/>
  <c r="M212" i="1" s="1"/>
  <c r="I212" i="1"/>
  <c r="L201" i="1"/>
  <c r="M201" i="1" s="1"/>
  <c r="I201" i="1"/>
  <c r="L200" i="1"/>
  <c r="M200" i="1" s="1"/>
  <c r="I200" i="1"/>
  <c r="L199" i="1"/>
  <c r="M199" i="1" s="1"/>
  <c r="I199" i="1"/>
  <c r="L198" i="1"/>
  <c r="M198" i="1" s="1"/>
  <c r="O198" i="1" s="1"/>
  <c r="I198" i="1"/>
  <c r="L197" i="1"/>
  <c r="M197" i="1" s="1"/>
  <c r="O197" i="1" s="1"/>
  <c r="I197" i="1"/>
  <c r="L196" i="1"/>
  <c r="M196" i="1" s="1"/>
  <c r="I196" i="1"/>
  <c r="Z190" i="1"/>
  <c r="Y190" i="1"/>
  <c r="L187" i="1"/>
  <c r="M187" i="1" s="1"/>
  <c r="O187" i="1" s="1"/>
  <c r="I187" i="1"/>
  <c r="L186" i="1"/>
  <c r="M186" i="1" s="1"/>
  <c r="I186" i="1"/>
  <c r="L185" i="1"/>
  <c r="M185" i="1" s="1"/>
  <c r="I185" i="1"/>
  <c r="L184" i="1"/>
  <c r="M184" i="1" s="1"/>
  <c r="I184" i="1"/>
  <c r="L183" i="1"/>
  <c r="M183" i="1" s="1"/>
  <c r="O183" i="1" s="1"/>
  <c r="I183" i="1"/>
  <c r="L182" i="1"/>
  <c r="M182" i="1" s="1"/>
  <c r="I182" i="1"/>
  <c r="L181" i="1"/>
  <c r="M181" i="1" s="1"/>
  <c r="I181" i="1"/>
  <c r="L180" i="1"/>
  <c r="M180" i="1" s="1"/>
  <c r="I180" i="1"/>
  <c r="L179" i="1"/>
  <c r="M179" i="1" s="1"/>
  <c r="O179" i="1" s="1"/>
  <c r="I179" i="1"/>
  <c r="L178" i="1"/>
  <c r="M178" i="1" s="1"/>
  <c r="O178" i="1" s="1"/>
  <c r="I178" i="1"/>
  <c r="L177" i="1"/>
  <c r="M177" i="1" s="1"/>
  <c r="I177" i="1"/>
  <c r="Z172" i="1"/>
  <c r="Y172" i="1"/>
  <c r="L149" i="1"/>
  <c r="M149" i="1" s="1"/>
  <c r="I149" i="1"/>
  <c r="L148" i="1"/>
  <c r="M148" i="1" s="1"/>
  <c r="I148" i="1"/>
  <c r="L146" i="1"/>
  <c r="M146" i="1" s="1"/>
  <c r="I146" i="1"/>
  <c r="L145" i="1"/>
  <c r="M145" i="1" s="1"/>
  <c r="O145" i="1" s="1"/>
  <c r="I145" i="1"/>
  <c r="L144" i="1"/>
  <c r="M144" i="1" s="1"/>
  <c r="I144" i="1"/>
  <c r="L143" i="1"/>
  <c r="M143" i="1" s="1"/>
  <c r="I143" i="1"/>
  <c r="L141" i="1"/>
  <c r="M141" i="1" s="1"/>
  <c r="I141" i="1"/>
  <c r="L140" i="1"/>
  <c r="M140" i="1" s="1"/>
  <c r="O140" i="1" s="1"/>
  <c r="I140" i="1"/>
  <c r="Y136" i="1"/>
  <c r="L123" i="1"/>
  <c r="M123" i="1" s="1"/>
  <c r="I123" i="1"/>
  <c r="L122" i="1"/>
  <c r="M122" i="1" s="1"/>
  <c r="I122" i="1"/>
  <c r="L121" i="1"/>
  <c r="M121" i="1" s="1"/>
  <c r="O121" i="1" s="1"/>
  <c r="I121" i="1"/>
  <c r="L120" i="1"/>
  <c r="M120" i="1" s="1"/>
  <c r="I120" i="1"/>
  <c r="L119" i="1"/>
  <c r="M119" i="1" s="1"/>
  <c r="I119" i="1"/>
  <c r="L118" i="1"/>
  <c r="M118" i="1" s="1"/>
  <c r="I118" i="1"/>
  <c r="L117" i="1"/>
  <c r="M117" i="1" s="1"/>
  <c r="I117" i="1"/>
  <c r="L116" i="1"/>
  <c r="M116" i="1" s="1"/>
  <c r="I116" i="1"/>
  <c r="L115" i="1"/>
  <c r="M115" i="1" s="1"/>
  <c r="O115" i="1" s="1"/>
  <c r="I115" i="1"/>
  <c r="L114" i="1"/>
  <c r="M114" i="1" s="1"/>
  <c r="O114" i="1" s="1"/>
  <c r="I114" i="1"/>
  <c r="L113" i="1"/>
  <c r="M113" i="1" s="1"/>
  <c r="I113" i="1"/>
  <c r="L112" i="1"/>
  <c r="M112" i="1" s="1"/>
  <c r="I112" i="1"/>
  <c r="Z108" i="1"/>
  <c r="Y108" i="1"/>
  <c r="L103" i="1"/>
  <c r="M103" i="1" s="1"/>
  <c r="I103" i="1"/>
  <c r="L102" i="1"/>
  <c r="M102" i="1" s="1"/>
  <c r="I102" i="1"/>
  <c r="L101" i="1"/>
  <c r="M101" i="1" s="1"/>
  <c r="I101" i="1"/>
  <c r="L100" i="1"/>
  <c r="M100" i="1" s="1"/>
  <c r="I100" i="1"/>
  <c r="M99" i="1"/>
  <c r="I99" i="1"/>
  <c r="L98" i="1"/>
  <c r="M98" i="1" s="1"/>
  <c r="I98" i="1"/>
  <c r="L97" i="1"/>
  <c r="M97" i="1" s="1"/>
  <c r="O97" i="1" s="1"/>
  <c r="I97" i="1"/>
  <c r="Z91" i="1"/>
  <c r="Y91" i="1"/>
  <c r="M88" i="1"/>
  <c r="I88" i="1"/>
  <c r="L87" i="1"/>
  <c r="M87" i="1" s="1"/>
  <c r="I87" i="1"/>
  <c r="L86" i="1"/>
  <c r="M86" i="1" s="1"/>
  <c r="O86" i="1" s="1"/>
  <c r="I86" i="1"/>
  <c r="Z79" i="1"/>
  <c r="Y79" i="1"/>
  <c r="L73" i="1"/>
  <c r="M73" i="1" s="1"/>
  <c r="O73" i="1" s="1"/>
  <c r="I73" i="1"/>
  <c r="L71" i="1"/>
  <c r="M71" i="1" s="1"/>
  <c r="O71" i="1" s="1"/>
  <c r="I71" i="1"/>
  <c r="L70" i="1"/>
  <c r="M70" i="1" s="1"/>
  <c r="I70" i="1"/>
  <c r="L69" i="1"/>
  <c r="M69" i="1" s="1"/>
  <c r="O69" i="1" s="1"/>
  <c r="I69" i="1"/>
  <c r="L68" i="1"/>
  <c r="M68" i="1" s="1"/>
  <c r="O68" i="1" s="1"/>
  <c r="I68" i="1"/>
  <c r="L67" i="1"/>
  <c r="M67" i="1" s="1"/>
  <c r="O67" i="1" s="1"/>
  <c r="I67" i="1"/>
  <c r="L64" i="1"/>
  <c r="M64" i="1" s="1"/>
  <c r="O64" i="1" s="1"/>
  <c r="I64" i="1"/>
  <c r="L52" i="1"/>
  <c r="M52" i="1" s="1"/>
  <c r="I52" i="1"/>
  <c r="L51" i="1"/>
  <c r="M51" i="1" s="1"/>
  <c r="O51" i="1" s="1"/>
  <c r="I51" i="1"/>
  <c r="L48" i="1"/>
  <c r="M48" i="1" s="1"/>
  <c r="O48" i="1" s="1"/>
  <c r="I48" i="1"/>
  <c r="L47" i="1"/>
  <c r="M47" i="1" s="1"/>
  <c r="O47" i="1" s="1"/>
  <c r="I47" i="1"/>
  <c r="L46" i="1"/>
  <c r="M46" i="1" s="1"/>
  <c r="O46" i="1" s="1"/>
  <c r="I46" i="1"/>
  <c r="L45" i="1"/>
  <c r="M45" i="1" s="1"/>
  <c r="O45" i="1" s="1"/>
  <c r="I45" i="1"/>
  <c r="L44" i="1"/>
  <c r="M44" i="1" s="1"/>
  <c r="O44" i="1" s="1"/>
  <c r="I44" i="1"/>
  <c r="L36" i="1"/>
  <c r="M36" i="1" s="1"/>
  <c r="O36" i="1" s="1"/>
  <c r="I36" i="1"/>
  <c r="L35" i="1"/>
  <c r="M35" i="1" s="1"/>
  <c r="O35" i="1" s="1"/>
  <c r="I35" i="1"/>
  <c r="L34" i="1"/>
  <c r="M34" i="1" s="1"/>
  <c r="O34" i="1" s="1"/>
  <c r="I34" i="1"/>
  <c r="L32" i="1"/>
  <c r="M32" i="1" s="1"/>
  <c r="I32" i="1"/>
  <c r="L31" i="1"/>
  <c r="M31" i="1" s="1"/>
  <c r="I31" i="1"/>
  <c r="L30" i="1"/>
  <c r="M30" i="1" s="1"/>
  <c r="I30" i="1"/>
  <c r="L29" i="1"/>
  <c r="M29" i="1" s="1"/>
  <c r="O29" i="1" s="1"/>
  <c r="I29" i="1"/>
  <c r="L27" i="1"/>
  <c r="M27" i="1" s="1"/>
  <c r="O27" i="1" s="1"/>
  <c r="I27" i="1"/>
  <c r="L26" i="1"/>
  <c r="M26" i="1" s="1"/>
  <c r="O26" i="1" s="1"/>
  <c r="I26" i="1"/>
  <c r="L25" i="1"/>
  <c r="M25" i="1" s="1"/>
  <c r="I25" i="1"/>
  <c r="L24" i="1"/>
  <c r="M24" i="1" s="1"/>
  <c r="O24" i="1" s="1"/>
  <c r="I24" i="1"/>
  <c r="L22" i="1"/>
  <c r="M22" i="1" s="1"/>
  <c r="O22" i="1" s="1"/>
  <c r="I22" i="1"/>
  <c r="L20" i="1"/>
  <c r="M20" i="1" s="1"/>
  <c r="O20" i="1" s="1"/>
  <c r="I20" i="1"/>
  <c r="L19" i="1"/>
  <c r="M19" i="1" s="1"/>
  <c r="O19" i="1" s="1"/>
  <c r="I19" i="1"/>
  <c r="L18" i="1"/>
  <c r="M18" i="1" s="1"/>
  <c r="O18" i="1" s="1"/>
  <c r="I18" i="1"/>
  <c r="L17" i="1"/>
  <c r="M17" i="1" s="1"/>
  <c r="O17" i="1" s="1"/>
  <c r="I17" i="1"/>
  <c r="L16" i="1"/>
  <c r="M16" i="1" s="1"/>
  <c r="O16" i="1" s="1"/>
  <c r="I16" i="1"/>
  <c r="L15" i="1"/>
  <c r="M15" i="1" s="1"/>
  <c r="O15" i="1" s="1"/>
  <c r="L13" i="1"/>
  <c r="M13" i="1" s="1"/>
  <c r="O13" i="1" s="1"/>
  <c r="I13" i="1"/>
  <c r="L11" i="1"/>
  <c r="M11" i="1" s="1"/>
  <c r="O11" i="1" s="1"/>
  <c r="I11" i="1"/>
  <c r="L10" i="1"/>
  <c r="M10" i="1" s="1"/>
  <c r="O10" i="1" s="1"/>
  <c r="I10" i="1"/>
  <c r="L9" i="1"/>
  <c r="M9" i="1" s="1"/>
  <c r="O9" i="1" s="1"/>
  <c r="I9" i="1"/>
  <c r="L8" i="1"/>
  <c r="M8" i="1" s="1"/>
  <c r="O8" i="1" s="1"/>
  <c r="I8" i="1"/>
  <c r="L7" i="1"/>
  <c r="M7" i="1" s="1"/>
  <c r="O7" i="1" s="1"/>
  <c r="I7" i="1"/>
  <c r="O184" i="1" l="1"/>
  <c r="N184" i="1"/>
  <c r="N33" i="2"/>
  <c r="O33" i="2"/>
  <c r="N86" i="2"/>
  <c r="N117" i="2"/>
  <c r="N83" i="2"/>
  <c r="N138" i="2"/>
  <c r="N52" i="2"/>
  <c r="O83" i="2"/>
  <c r="N111" i="2"/>
  <c r="N672" i="1"/>
  <c r="N744" i="1"/>
  <c r="N568" i="1"/>
  <c r="O568" i="1"/>
  <c r="N641" i="1"/>
  <c r="N719" i="1"/>
  <c r="N68" i="1"/>
  <c r="N19" i="1"/>
  <c r="N22" i="1"/>
  <c r="N15" i="1"/>
  <c r="N16" i="1"/>
  <c r="N145" i="1"/>
  <c r="O654" i="1"/>
  <c r="N654" i="1"/>
  <c r="N18" i="1"/>
  <c r="N29" i="1"/>
  <c r="N434" i="1"/>
  <c r="N457" i="1"/>
  <c r="N217" i="1"/>
  <c r="N470" i="1"/>
  <c r="N638" i="1"/>
  <c r="N286" i="1"/>
  <c r="N298" i="1"/>
  <c r="N736" i="1"/>
  <c r="N44" i="1"/>
  <c r="N197" i="1"/>
  <c r="N605" i="1"/>
  <c r="N612" i="1"/>
  <c r="O641" i="1"/>
  <c r="N642" i="1"/>
  <c r="N8" i="1"/>
  <c r="N10" i="1"/>
  <c r="N24" i="1"/>
  <c r="N48" i="1"/>
  <c r="N601" i="1"/>
  <c r="N7" i="1"/>
  <c r="N36" i="1"/>
  <c r="O301" i="1"/>
  <c r="N301" i="1"/>
  <c r="N324" i="1"/>
  <c r="O324" i="1"/>
  <c r="N379" i="1"/>
  <c r="O379" i="1"/>
  <c r="N399" i="1"/>
  <c r="O399" i="1"/>
  <c r="N403" i="1"/>
  <c r="O403" i="1"/>
  <c r="N559" i="1"/>
  <c r="O559" i="1"/>
  <c r="O627" i="1"/>
  <c r="N627" i="1"/>
  <c r="N30" i="1"/>
  <c r="O30" i="1"/>
  <c r="N73" i="1"/>
  <c r="O101" i="1"/>
  <c r="N101" i="1"/>
  <c r="N118" i="1"/>
  <c r="O118" i="1"/>
  <c r="O201" i="1"/>
  <c r="N201" i="1"/>
  <c r="O233" i="1"/>
  <c r="N233" i="1"/>
  <c r="O442" i="1"/>
  <c r="N442" i="1"/>
  <c r="O447" i="1"/>
  <c r="N447" i="1"/>
  <c r="N520" i="1"/>
  <c r="N545" i="1"/>
  <c r="O545" i="1"/>
  <c r="O676" i="1"/>
  <c r="N676" i="1"/>
  <c r="O58" i="2"/>
  <c r="N58" i="2"/>
  <c r="O31" i="1"/>
  <c r="N31" i="1"/>
  <c r="N236" i="1"/>
  <c r="O236" i="1"/>
  <c r="N146" i="1"/>
  <c r="O146" i="1"/>
  <c r="N262" i="1"/>
  <c r="O262" i="1"/>
  <c r="O439" i="1"/>
  <c r="N439" i="1"/>
  <c r="O495" i="1"/>
  <c r="N495" i="1"/>
  <c r="N577" i="1"/>
  <c r="O577" i="1"/>
  <c r="O585" i="1"/>
  <c r="N585" i="1"/>
  <c r="O112" i="2"/>
  <c r="N112" i="2"/>
  <c r="N185" i="1"/>
  <c r="O185" i="1"/>
  <c r="N199" i="1"/>
  <c r="O199" i="1"/>
  <c r="O232" i="1"/>
  <c r="N232" i="1"/>
  <c r="N17" i="1"/>
  <c r="N219" i="1"/>
  <c r="O219" i="1"/>
  <c r="N237" i="1"/>
  <c r="O237" i="1"/>
  <c r="O245" i="1"/>
  <c r="N245" i="1"/>
  <c r="O306" i="1"/>
  <c r="N306" i="1"/>
  <c r="N307" i="1"/>
  <c r="O307" i="1"/>
  <c r="N446" i="1"/>
  <c r="O446" i="1"/>
  <c r="N455" i="1"/>
  <c r="O455" i="1"/>
  <c r="N508" i="1"/>
  <c r="O508" i="1"/>
  <c r="O538" i="1"/>
  <c r="N538" i="1"/>
  <c r="O554" i="1"/>
  <c r="N554" i="1"/>
  <c r="O666" i="1"/>
  <c r="N666" i="1"/>
  <c r="O650" i="1"/>
  <c r="N650" i="1"/>
  <c r="O673" i="1"/>
  <c r="N673" i="1"/>
  <c r="N727" i="1"/>
  <c r="N732" i="1"/>
  <c r="N57" i="2"/>
  <c r="O57" i="2"/>
  <c r="N102" i="1"/>
  <c r="N394" i="1"/>
  <c r="N479" i="1"/>
  <c r="N706" i="1"/>
  <c r="O709" i="1"/>
  <c r="N709" i="1"/>
  <c r="N715" i="1"/>
  <c r="O732" i="1"/>
  <c r="O38" i="2"/>
  <c r="N38" i="2"/>
  <c r="N181" i="1"/>
  <c r="N9" i="1"/>
  <c r="N27" i="1"/>
  <c r="N34" i="1"/>
  <c r="N46" i="1"/>
  <c r="O102" i="1"/>
  <c r="N268" i="1"/>
  <c r="N297" i="1"/>
  <c r="N323" i="1"/>
  <c r="O394" i="1"/>
  <c r="N593" i="1"/>
  <c r="N606" i="1"/>
  <c r="N665" i="1"/>
  <c r="O665" i="1"/>
  <c r="N751" i="1"/>
  <c r="N91" i="2"/>
  <c r="N143" i="2"/>
  <c r="N683" i="1"/>
  <c r="N705" i="1"/>
  <c r="N27" i="2"/>
  <c r="N32" i="2"/>
  <c r="N76" i="2"/>
  <c r="N429" i="1"/>
  <c r="N453" i="1"/>
  <c r="N664" i="1"/>
  <c r="N137" i="2"/>
  <c r="N13" i="1"/>
  <c r="O32" i="1"/>
  <c r="N32" i="1"/>
  <c r="N214" i="1"/>
  <c r="O214" i="1"/>
  <c r="O263" i="1"/>
  <c r="N263" i="1"/>
  <c r="O342" i="1"/>
  <c r="N342" i="1"/>
  <c r="O400" i="1"/>
  <c r="N400" i="1"/>
  <c r="N11" i="1"/>
  <c r="N35" i="1"/>
  <c r="O70" i="1"/>
  <c r="N70" i="1"/>
  <c r="N86" i="1"/>
  <c r="N87" i="1"/>
  <c r="N97" i="1"/>
  <c r="N98" i="1"/>
  <c r="O112" i="1"/>
  <c r="N112" i="1"/>
  <c r="O120" i="1"/>
  <c r="N120" i="1"/>
  <c r="N121" i="1"/>
  <c r="N122" i="1"/>
  <c r="N140" i="1"/>
  <c r="N141" i="1"/>
  <c r="O149" i="1"/>
  <c r="N149" i="1"/>
  <c r="O181" i="1"/>
  <c r="N182" i="1"/>
  <c r="O182" i="1"/>
  <c r="N183" i="1"/>
  <c r="N234" i="1"/>
  <c r="O234" i="1"/>
  <c r="N238" i="1"/>
  <c r="O238" i="1"/>
  <c r="N244" i="1"/>
  <c r="O244" i="1"/>
  <c r="N249" i="1"/>
  <c r="O249" i="1"/>
  <c r="N261" i="1"/>
  <c r="O261" i="1"/>
  <c r="O52" i="1"/>
  <c r="N52" i="1"/>
  <c r="O103" i="1"/>
  <c r="N103" i="1"/>
  <c r="O117" i="1"/>
  <c r="N117" i="1"/>
  <c r="N200" i="1"/>
  <c r="O200" i="1"/>
  <c r="O278" i="1"/>
  <c r="N278" i="1"/>
  <c r="N280" i="1"/>
  <c r="O280" i="1"/>
  <c r="O25" i="1"/>
  <c r="N25" i="1"/>
  <c r="N47" i="1"/>
  <c r="N51" i="1"/>
  <c r="N64" i="1"/>
  <c r="N69" i="1"/>
  <c r="N71" i="1"/>
  <c r="O87" i="1"/>
  <c r="O88" i="1"/>
  <c r="N88" i="1"/>
  <c r="O98" i="1"/>
  <c r="O99" i="1"/>
  <c r="N99" i="1"/>
  <c r="O113" i="1"/>
  <c r="N113" i="1"/>
  <c r="N114" i="1"/>
  <c r="N115" i="1"/>
  <c r="O122" i="1"/>
  <c r="O123" i="1"/>
  <c r="N123" i="1"/>
  <c r="O141" i="1"/>
  <c r="O143" i="1"/>
  <c r="N143" i="1"/>
  <c r="O177" i="1"/>
  <c r="N177" i="1"/>
  <c r="N178" i="1"/>
  <c r="N179" i="1"/>
  <c r="N186" i="1"/>
  <c r="O186" i="1"/>
  <c r="N187" i="1"/>
  <c r="O235" i="1"/>
  <c r="N235" i="1"/>
  <c r="O239" i="1"/>
  <c r="N239" i="1"/>
  <c r="O243" i="1"/>
  <c r="N243" i="1"/>
  <c r="N256" i="1"/>
  <c r="O256" i="1"/>
  <c r="N267" i="1"/>
  <c r="O322" i="1"/>
  <c r="N322" i="1"/>
  <c r="O380" i="1"/>
  <c r="N380" i="1"/>
  <c r="O404" i="1"/>
  <c r="N404" i="1"/>
  <c r="O119" i="1"/>
  <c r="N119" i="1"/>
  <c r="O148" i="1"/>
  <c r="N148" i="1"/>
  <c r="O212" i="1"/>
  <c r="N212" i="1"/>
  <c r="O220" i="1"/>
  <c r="N220" i="1"/>
  <c r="O255" i="1"/>
  <c r="N255" i="1"/>
  <c r="O281" i="1"/>
  <c r="N281" i="1"/>
  <c r="N20" i="1"/>
  <c r="N26" i="1"/>
  <c r="N45" i="1"/>
  <c r="N67" i="1"/>
  <c r="O100" i="1"/>
  <c r="N100" i="1"/>
  <c r="O116" i="1"/>
  <c r="N116" i="1"/>
  <c r="O144" i="1"/>
  <c r="N144" i="1"/>
  <c r="O180" i="1"/>
  <c r="N180" i="1"/>
  <c r="N196" i="1"/>
  <c r="O196" i="1"/>
  <c r="O218" i="1"/>
  <c r="N218" i="1"/>
  <c r="O277" i="1"/>
  <c r="N277" i="1"/>
  <c r="O401" i="1"/>
  <c r="N401" i="1"/>
  <c r="O432" i="1"/>
  <c r="N432" i="1"/>
  <c r="O542" i="1"/>
  <c r="N542" i="1"/>
  <c r="N544" i="1"/>
  <c r="O544" i="1"/>
  <c r="O308" i="1"/>
  <c r="N308" i="1"/>
  <c r="O329" i="1"/>
  <c r="N329" i="1"/>
  <c r="O501" i="1"/>
  <c r="N501" i="1"/>
  <c r="O514" i="1"/>
  <c r="N514" i="1"/>
  <c r="O523" i="1"/>
  <c r="N523" i="1"/>
  <c r="N539" i="1"/>
  <c r="O539" i="1"/>
  <c r="O583" i="1"/>
  <c r="N583" i="1"/>
  <c r="O13" i="2"/>
  <c r="N13" i="2"/>
  <c r="O34" i="2"/>
  <c r="N34" i="2"/>
  <c r="O66" i="2"/>
  <c r="N66" i="2"/>
  <c r="O87" i="2"/>
  <c r="N87" i="2"/>
  <c r="O118" i="2"/>
  <c r="N118" i="2"/>
  <c r="O141" i="2"/>
  <c r="N141" i="2"/>
  <c r="N198" i="1"/>
  <c r="N213" i="1"/>
  <c r="N250" i="1"/>
  <c r="N257" i="1"/>
  <c r="N266" i="1"/>
  <c r="N279" i="1"/>
  <c r="N284" i="1"/>
  <c r="N285" i="1"/>
  <c r="O286" i="1"/>
  <c r="O298" i="1"/>
  <c r="N299" i="1"/>
  <c r="O309" i="1"/>
  <c r="N309" i="1"/>
  <c r="N310" i="1"/>
  <c r="N330" i="1"/>
  <c r="O331" i="1"/>
  <c r="N331" i="1"/>
  <c r="O341" i="1"/>
  <c r="N341" i="1"/>
  <c r="O345" i="1"/>
  <c r="N345" i="1"/>
  <c r="N387" i="1"/>
  <c r="N397" i="1"/>
  <c r="O398" i="1"/>
  <c r="N398" i="1"/>
  <c r="O417" i="1"/>
  <c r="N417" i="1"/>
  <c r="O449" i="1"/>
  <c r="N449" i="1"/>
  <c r="O451" i="1"/>
  <c r="N451" i="1"/>
  <c r="N456" i="1"/>
  <c r="O456" i="1"/>
  <c r="N496" i="1"/>
  <c r="O496" i="1"/>
  <c r="O575" i="1"/>
  <c r="N575" i="1"/>
  <c r="N611" i="1"/>
  <c r="O611" i="1"/>
  <c r="O631" i="1"/>
  <c r="N631" i="1"/>
  <c r="O748" i="1"/>
  <c r="N748" i="1"/>
  <c r="O756" i="1"/>
  <c r="N756" i="1"/>
  <c r="O284" i="1"/>
  <c r="N300" i="1"/>
  <c r="N321" i="1"/>
  <c r="O332" i="1"/>
  <c r="N332" i="1"/>
  <c r="N334" i="1"/>
  <c r="N343" i="1"/>
  <c r="N344" i="1"/>
  <c r="N383" i="1"/>
  <c r="N405" i="1"/>
  <c r="N406" i="1"/>
  <c r="O431" i="1"/>
  <c r="N431" i="1"/>
  <c r="O433" i="1"/>
  <c r="N433" i="1"/>
  <c r="O450" i="1"/>
  <c r="N450" i="1"/>
  <c r="O459" i="1"/>
  <c r="N459" i="1"/>
  <c r="N463" i="1"/>
  <c r="O463" i="1"/>
  <c r="O551" i="1"/>
  <c r="N551" i="1"/>
  <c r="N553" i="1"/>
  <c r="O553" i="1"/>
  <c r="O599" i="1"/>
  <c r="N599" i="1"/>
  <c r="O591" i="1"/>
  <c r="N591" i="1"/>
  <c r="N430" i="1"/>
  <c r="O464" i="1"/>
  <c r="N464" i="1"/>
  <c r="O471" i="1"/>
  <c r="N471" i="1"/>
  <c r="N474" i="1"/>
  <c r="O505" i="1"/>
  <c r="N505" i="1"/>
  <c r="O517" i="1"/>
  <c r="N517" i="1"/>
  <c r="N527" i="1"/>
  <c r="O535" i="1"/>
  <c r="N535" i="1"/>
  <c r="O546" i="1"/>
  <c r="N546" i="1"/>
  <c r="O555" i="1"/>
  <c r="N555" i="1"/>
  <c r="O579" i="1"/>
  <c r="N579" i="1"/>
  <c r="O587" i="1"/>
  <c r="N587" i="1"/>
  <c r="O595" i="1"/>
  <c r="N595" i="1"/>
  <c r="N616" i="1"/>
  <c r="O616" i="1"/>
  <c r="O619" i="1"/>
  <c r="N619" i="1"/>
  <c r="O647" i="1"/>
  <c r="N647" i="1"/>
  <c r="O671" i="1"/>
  <c r="N671" i="1"/>
  <c r="O700" i="1"/>
  <c r="N700" i="1"/>
  <c r="O703" i="1"/>
  <c r="N703" i="1"/>
  <c r="O729" i="1"/>
  <c r="N729" i="1"/>
  <c r="N9" i="2"/>
  <c r="O9" i="2"/>
  <c r="N29" i="2"/>
  <c r="O29" i="2"/>
  <c r="O42" i="2"/>
  <c r="N42" i="2"/>
  <c r="N62" i="2"/>
  <c r="O62" i="2"/>
  <c r="N82" i="2"/>
  <c r="O82" i="2"/>
  <c r="O93" i="2"/>
  <c r="N93" i="2"/>
  <c r="O147" i="2"/>
  <c r="N147" i="2"/>
  <c r="O436" i="1"/>
  <c r="N436" i="1"/>
  <c r="O469" i="1"/>
  <c r="N469" i="1"/>
  <c r="O475" i="1"/>
  <c r="N475" i="1"/>
  <c r="O500" i="1"/>
  <c r="N500" i="1"/>
  <c r="O530" i="1"/>
  <c r="N530" i="1"/>
  <c r="O543" i="1"/>
  <c r="N543" i="1"/>
  <c r="O552" i="1"/>
  <c r="N552" i="1"/>
  <c r="O563" i="1"/>
  <c r="N563" i="1"/>
  <c r="O574" i="1"/>
  <c r="N574" i="1"/>
  <c r="N576" i="1"/>
  <c r="N584" i="1"/>
  <c r="N592" i="1"/>
  <c r="N600" i="1"/>
  <c r="O645" i="1"/>
  <c r="N645" i="1"/>
  <c r="O656" i="1"/>
  <c r="N656" i="1"/>
  <c r="O660" i="1"/>
  <c r="N660" i="1"/>
  <c r="O723" i="1"/>
  <c r="N723" i="1"/>
  <c r="O728" i="1"/>
  <c r="N728" i="1"/>
  <c r="O740" i="1"/>
  <c r="N740" i="1"/>
  <c r="O8" i="2"/>
  <c r="N8" i="2"/>
  <c r="O39" i="2"/>
  <c r="N39" i="2"/>
  <c r="O61" i="2"/>
  <c r="N61" i="2"/>
  <c r="O92" i="2"/>
  <c r="N92" i="2"/>
  <c r="O113" i="2"/>
  <c r="N113" i="2"/>
  <c r="O146" i="2"/>
  <c r="N146" i="2"/>
  <c r="O434" i="1"/>
  <c r="O453" i="1"/>
  <c r="N465" i="1"/>
  <c r="O479" i="1"/>
  <c r="O480" i="1"/>
  <c r="N480" i="1"/>
  <c r="N511" i="1"/>
  <c r="O534" i="1"/>
  <c r="N534" i="1"/>
  <c r="N536" i="1"/>
  <c r="O547" i="1"/>
  <c r="N547" i="1"/>
  <c r="O576" i="1"/>
  <c r="O578" i="1"/>
  <c r="N578" i="1"/>
  <c r="N580" i="1"/>
  <c r="O584" i="1"/>
  <c r="O586" i="1"/>
  <c r="N586" i="1"/>
  <c r="N588" i="1"/>
  <c r="O592" i="1"/>
  <c r="O594" i="1"/>
  <c r="N594" i="1"/>
  <c r="N596" i="1"/>
  <c r="O600" i="1"/>
  <c r="O602" i="1"/>
  <c r="N602" i="1"/>
  <c r="O615" i="1"/>
  <c r="N615" i="1"/>
  <c r="N620" i="1"/>
  <c r="O620" i="1"/>
  <c r="O624" i="1"/>
  <c r="N624" i="1"/>
  <c r="O634" i="1"/>
  <c r="N634" i="1"/>
  <c r="O643" i="1"/>
  <c r="N643" i="1"/>
  <c r="O655" i="1"/>
  <c r="N655" i="1"/>
  <c r="O677" i="1"/>
  <c r="N677" i="1"/>
  <c r="O14" i="2"/>
  <c r="N14" i="2"/>
  <c r="O67" i="2"/>
  <c r="N67" i="2"/>
  <c r="N88" i="2"/>
  <c r="O88" i="2"/>
  <c r="N108" i="2"/>
  <c r="O108" i="2"/>
  <c r="O121" i="2"/>
  <c r="N121" i="2"/>
  <c r="O19" i="2"/>
  <c r="N19" i="2"/>
  <c r="N23" i="2"/>
  <c r="O23" i="2"/>
  <c r="O46" i="2"/>
  <c r="N46" i="2"/>
  <c r="N48" i="2"/>
  <c r="O48" i="2"/>
  <c r="O72" i="2"/>
  <c r="N72" i="2"/>
  <c r="O98" i="2"/>
  <c r="N98" i="2"/>
  <c r="O126" i="2"/>
  <c r="N126" i="2"/>
  <c r="N128" i="2"/>
  <c r="O128" i="2"/>
  <c r="O152" i="2"/>
  <c r="N152" i="2"/>
  <c r="N635" i="1"/>
  <c r="N646" i="1"/>
  <c r="N657" i="1"/>
  <c r="N662" i="1"/>
  <c r="N697" i="1"/>
  <c r="N702" i="1"/>
  <c r="N704" i="1"/>
  <c r="N722" i="1"/>
  <c r="O722" i="1"/>
  <c r="N733" i="1"/>
  <c r="N18" i="2"/>
  <c r="N28" i="2"/>
  <c r="N44" i="2"/>
  <c r="N51" i="2"/>
  <c r="N53" i="2"/>
  <c r="N71" i="2"/>
  <c r="N78" i="2"/>
  <c r="N81" i="2"/>
  <c r="N97" i="2"/>
  <c r="N103" i="2"/>
  <c r="N107" i="2"/>
  <c r="N123" i="2"/>
  <c r="N131" i="2"/>
  <c r="N132" i="2"/>
  <c r="N133" i="2"/>
  <c r="N151" i="2"/>
  <c r="O628" i="1"/>
  <c r="N628" i="1"/>
  <c r="N724" i="1"/>
  <c r="O22" i="2"/>
  <c r="N22" i="2"/>
  <c r="O24" i="2"/>
  <c r="N24" i="2"/>
  <c r="O47" i="2"/>
  <c r="N47" i="2"/>
  <c r="N56" i="2"/>
  <c r="O73" i="2"/>
  <c r="N73" i="2"/>
  <c r="O77" i="2"/>
  <c r="N77" i="2"/>
  <c r="N96" i="2"/>
  <c r="O96" i="2"/>
  <c r="O101" i="2"/>
  <c r="N101" i="2"/>
  <c r="N122" i="2"/>
  <c r="O122" i="2"/>
  <c r="O127" i="2"/>
  <c r="N127" i="2"/>
  <c r="N136" i="2"/>
  <c r="N148" i="2"/>
  <c r="O148" i="2"/>
  <c r="O153" i="2"/>
  <c r="N153" i="2"/>
  <c r="N37" i="2"/>
  <c r="N116" i="2"/>
  <c r="N142" i="2"/>
  <c r="N17" i="2"/>
  <c r="N43" i="2"/>
  <c r="N68" i="2"/>
  <c r="N781" i="1" l="1"/>
  <c r="N157" i="2"/>
</calcChain>
</file>

<file path=xl/sharedStrings.xml><?xml version="1.0" encoding="utf-8"?>
<sst xmlns="http://schemas.openxmlformats.org/spreadsheetml/2006/main" count="2551" uniqueCount="894">
  <si>
    <t xml:space="preserve">School </t>
  </si>
  <si>
    <t>District:</t>
  </si>
  <si>
    <t>Company Name:</t>
  </si>
  <si>
    <t>Flat Fixed Fee</t>
  </si>
  <si>
    <t>Note: House Labels of Approved Brands Accepted</t>
  </si>
  <si>
    <t>Item</t>
  </si>
  <si>
    <t>Description</t>
  </si>
  <si>
    <t>Approved Brand Name</t>
  </si>
  <si>
    <t>Product Code</t>
  </si>
  <si>
    <t>Vendor</t>
  </si>
  <si>
    <t>Svgs</t>
  </si>
  <si>
    <t>Bid</t>
  </si>
  <si>
    <t>Est.</t>
  </si>
  <si>
    <t>Distributor</t>
  </si>
  <si>
    <t>Unit</t>
  </si>
  <si>
    <t>Fee</t>
  </si>
  <si>
    <t>Unit Price</t>
  </si>
  <si>
    <t xml:space="preserve">Total </t>
  </si>
  <si>
    <t>Cost per</t>
  </si>
  <si>
    <t>24-25</t>
  </si>
  <si>
    <t>23-24 Projections</t>
  </si>
  <si>
    <t>Est 23-24</t>
  </si>
  <si>
    <t>22-23 Usage</t>
  </si>
  <si>
    <t>Est 22-23</t>
  </si>
  <si>
    <t>21-22</t>
  </si>
  <si>
    <t>Est 21-22</t>
  </si>
  <si>
    <t xml:space="preserve">Est 19-20 </t>
  </si>
  <si>
    <t>18-19</t>
  </si>
  <si>
    <t>17-18</t>
  </si>
  <si>
    <t>23-24 Mid-Year</t>
  </si>
  <si>
    <t>Gordon's</t>
  </si>
  <si>
    <t>Sysco Ral</t>
  </si>
  <si>
    <t>Sysco Char</t>
  </si>
  <si>
    <t>Sysco HR</t>
  </si>
  <si>
    <t>USF FM</t>
  </si>
  <si>
    <t>Southeastern</t>
  </si>
  <si>
    <t>#</t>
  </si>
  <si>
    <t>Pack</t>
  </si>
  <si>
    <t>per cs</t>
  </si>
  <si>
    <t>Bid Qty</t>
  </si>
  <si>
    <t>Code #</t>
  </si>
  <si>
    <t>Price</t>
  </si>
  <si>
    <t>plus Fee</t>
  </si>
  <si>
    <t>Serving</t>
  </si>
  <si>
    <t>Estimated</t>
  </si>
  <si>
    <t>Usage</t>
  </si>
  <si>
    <t>Category:  Pan/Sandwich/Cookie/Fries Bags</t>
  </si>
  <si>
    <t>Bags, Bun Pan Storage, Clear, Poly</t>
  </si>
  <si>
    <t>Aluf</t>
  </si>
  <si>
    <t>A35</t>
  </si>
  <si>
    <t>Cs</t>
  </si>
  <si>
    <t>TAXED</t>
  </si>
  <si>
    <t>Clear, low density plastic, Minimum 21 x 35 in.,</t>
  </si>
  <si>
    <t>Calico</t>
  </si>
  <si>
    <t>No less than .75 mil</t>
  </si>
  <si>
    <t>FantaPak</t>
  </si>
  <si>
    <t>.9f21x6x35sg</t>
  </si>
  <si>
    <t>FoodHandler</t>
  </si>
  <si>
    <t>20-FS2135</t>
  </si>
  <si>
    <t>Handgards</t>
  </si>
  <si>
    <t>Inteplast/ Pitt Plastics</t>
  </si>
  <si>
    <t>BP21635</t>
  </si>
  <si>
    <t>Elkay</t>
  </si>
  <si>
    <t>BOR21635LD</t>
  </si>
  <si>
    <t>200</t>
  </si>
  <si>
    <t>Bag, Bun Pan Rack Cover</t>
  </si>
  <si>
    <t>Min. 52 X 80-83 in. NSF Certified, No less than.6 mil</t>
  </si>
  <si>
    <t>6f52x80</t>
  </si>
  <si>
    <t>high density poly to reduce punctures/tears.</t>
  </si>
  <si>
    <t>22-SB52D</t>
  </si>
  <si>
    <t>Heritage</t>
  </si>
  <si>
    <t>Z0480XNR01</t>
  </si>
  <si>
    <t>Rack Cover</t>
  </si>
  <si>
    <t>Inteplast/Pitt Plastics</t>
  </si>
  <si>
    <t>BR52X80</t>
  </si>
  <si>
    <t>BOR5280</t>
  </si>
  <si>
    <t>50</t>
  </si>
  <si>
    <t>CS</t>
  </si>
  <si>
    <t>Private Label</t>
  </si>
  <si>
    <t>NON-TAXABLE</t>
  </si>
  <si>
    <t>Durable Packaging</t>
  </si>
  <si>
    <t>Bags, Plastic, Sandwich, Flip Lock, Full Saddle</t>
  </si>
  <si>
    <t>DP657</t>
  </si>
  <si>
    <t>10/200</t>
  </si>
  <si>
    <t xml:space="preserve">Flip-lock, high density, double saddle pk. 6.5 x 7" </t>
  </si>
  <si>
    <t>21-6709</t>
  </si>
  <si>
    <t>5/400</t>
  </si>
  <si>
    <t>2/500</t>
  </si>
  <si>
    <t>PC657-SP</t>
  </si>
  <si>
    <t>Bags, Plastic, Sandwich, Zipper Top</t>
  </si>
  <si>
    <t>F20606</t>
  </si>
  <si>
    <t>Zipper top, high density, 6 x 6"  ± .5"</t>
  </si>
  <si>
    <t xml:space="preserve">Foodhandler </t>
  </si>
  <si>
    <t>021-0606</t>
  </si>
  <si>
    <t>GRZIP-SAND</t>
  </si>
  <si>
    <t xml:space="preserve">Bags, Plastic, Cookie Logo  </t>
  </si>
  <si>
    <t>DP5555PCK</t>
  </si>
  <si>
    <t>Clear, high density , Flip lock top,saddle, 5.5 x 5.5"  ±.5"</t>
  </si>
  <si>
    <t>21-561CO</t>
  </si>
  <si>
    <t>Bags, Sandwich Insulated, Foil Lined</t>
  </si>
  <si>
    <t>White, paper with insulated foil lining. Approx. 6" x 2' x 8"</t>
  </si>
  <si>
    <t>New 24</t>
  </si>
  <si>
    <t>Bagcraft</t>
  </si>
  <si>
    <t>Brown</t>
  </si>
  <si>
    <t>5A33</t>
  </si>
  <si>
    <t>Category:  Food Storage Bags</t>
  </si>
  <si>
    <t>Bag, Freezer, 1 gallon, Zip Lock</t>
  </si>
  <si>
    <t xml:space="preserve"> </t>
  </si>
  <si>
    <t>Taxed</t>
  </si>
  <si>
    <t>Clear, greaseproof and leak proof, low density</t>
  </si>
  <si>
    <t xml:space="preserve">Elkay </t>
  </si>
  <si>
    <t>F21012</t>
  </si>
  <si>
    <r>
      <t xml:space="preserve">10.5" x 11"  </t>
    </r>
    <r>
      <rPr>
        <sz val="10"/>
        <rFont val="Calibri"/>
        <family val="2"/>
      </rPr>
      <t>±.5"</t>
    </r>
  </si>
  <si>
    <t xml:space="preserve">FantaPak </t>
  </si>
  <si>
    <t>ZP-FREEZER-GAL</t>
  </si>
  <si>
    <t>20-FH60</t>
  </si>
  <si>
    <t>Inteplast/Pitt/Get Reddi</t>
  </si>
  <si>
    <t>GFRZIP-GAL</t>
  </si>
  <si>
    <t xml:space="preserve">Bags, Food Storage, 18 x 24 </t>
  </si>
  <si>
    <t>22-FS1824</t>
  </si>
  <si>
    <t>Clear, greaseproof and leak proof,  high density</t>
  </si>
  <si>
    <t xml:space="preserve">Handgards </t>
  </si>
  <si>
    <t>Include twist ties for non-ziplock</t>
  </si>
  <si>
    <t>BOR1824HD</t>
  </si>
  <si>
    <t>PBR24-HD</t>
  </si>
  <si>
    <t>Bag, Reclosable, Freeze and Heat</t>
  </si>
  <si>
    <t>High Density, reclosable, Can with stand temperatures of</t>
  </si>
  <si>
    <t>-50 to 200 F. Can take directly from freezer to microwave, boiling</t>
  </si>
  <si>
    <t>Pint 6.5" x 6"</t>
  </si>
  <si>
    <t>500</t>
  </si>
  <si>
    <t xml:space="preserve">water or steamer. Write on Label. </t>
  </si>
  <si>
    <t>Quart 7" x 8"</t>
  </si>
  <si>
    <t>Gallon 10.5" x 10.5"</t>
  </si>
  <si>
    <t>Two Gallon 13" x 15.5"</t>
  </si>
  <si>
    <t>100</t>
  </si>
  <si>
    <t>New 23</t>
  </si>
  <si>
    <t>Bags, Paper, #6</t>
  </si>
  <si>
    <t>#6 paper bag with flat bottom. High quality, durable paper</t>
  </si>
  <si>
    <t>Bags, Clear Plastic, Approx. 8" x 4" x 12"</t>
  </si>
  <si>
    <t>Linear Low Density. Clear plastic Gusset Bag, .75 mil.</t>
  </si>
  <si>
    <t xml:space="preserve">Aluf </t>
  </si>
  <si>
    <t>NCAPI13</t>
  </si>
  <si>
    <t>1000</t>
  </si>
  <si>
    <t>2000</t>
  </si>
  <si>
    <t>7G084012</t>
  </si>
  <si>
    <t>Handgard</t>
  </si>
  <si>
    <t>Bags, Frosted Clear Plastic, with Built-in handle</t>
  </si>
  <si>
    <t>MinMor</t>
  </si>
  <si>
    <t>M67732</t>
  </si>
  <si>
    <t>100% Recyclable, Moisture resistant, Gusset Bag, 1 mil</t>
  </si>
  <si>
    <t>Inteplast</t>
  </si>
  <si>
    <t>CLEAR1210</t>
  </si>
  <si>
    <t>Frosted Clear, Unprinted, for Grab and Go</t>
  </si>
  <si>
    <t>Approx. 11"w  x 3.5"d x 10" h</t>
  </si>
  <si>
    <t>Category:  Containers and Lids</t>
  </si>
  <si>
    <t>NON-TAXABLE+74:974:104</t>
  </si>
  <si>
    <t>Bowl with Lip, Non-Laminated/Foam</t>
  </si>
  <si>
    <t xml:space="preserve">Darnel </t>
  </si>
  <si>
    <t>DU5005501</t>
  </si>
  <si>
    <t>125</t>
  </si>
  <si>
    <t>No CFC's, White</t>
  </si>
  <si>
    <t>Dart/Solo</t>
  </si>
  <si>
    <t>5BWWC</t>
  </si>
  <si>
    <t>8/125</t>
  </si>
  <si>
    <t>Genpak</t>
  </si>
  <si>
    <t>Pactiv</t>
  </si>
  <si>
    <t>YTH100040000</t>
  </si>
  <si>
    <t>10/125</t>
  </si>
  <si>
    <t xml:space="preserve">be bid for each line item. </t>
  </si>
  <si>
    <t>D&amp;W Fine Pack</t>
  </si>
  <si>
    <t>GFB6-1000</t>
  </si>
  <si>
    <t>10/50</t>
  </si>
  <si>
    <t>Brand</t>
  </si>
  <si>
    <t>4-5 oz. bowl</t>
  </si>
  <si>
    <t>5-6 oz bowl</t>
  </si>
  <si>
    <t>12 oz bowl</t>
  </si>
  <si>
    <t>Bowl, Styrofoam (Squat Style)</t>
  </si>
  <si>
    <t>20/50</t>
  </si>
  <si>
    <r>
      <t xml:space="preserve">Approved Brands: </t>
    </r>
    <r>
      <rPr>
        <sz val="8"/>
        <rFont val="Arial"/>
        <family val="2"/>
      </rPr>
      <t>(highlight brand bid)</t>
    </r>
  </si>
  <si>
    <t>Dart</t>
  </si>
  <si>
    <t>Dart 4J6</t>
  </si>
  <si>
    <r>
      <t xml:space="preserve">Code listed is for </t>
    </r>
    <r>
      <rPr>
        <sz val="8"/>
        <color rgb="FFFF0000"/>
        <rFont val="Arial"/>
        <family val="2"/>
      </rPr>
      <t>one size for the approved product line. All sizes are</t>
    </r>
  </si>
  <si>
    <r>
      <rPr>
        <sz val="8"/>
        <color rgb="FFFF0000"/>
        <rFont val="Arial"/>
        <family val="2"/>
      </rPr>
      <t>within that line are</t>
    </r>
    <r>
      <rPr>
        <sz val="8"/>
        <rFont val="Arial"/>
        <family val="2"/>
      </rPr>
      <t xml:space="preserve"> approved. List codes for size requested in Column "D".</t>
    </r>
  </si>
  <si>
    <t xml:space="preserve">Award to one Manufacturer. Sizes and lids available may vary by </t>
  </si>
  <si>
    <t>manufaacturer. Change size and lid descriptions as needed. Lids that fit</t>
  </si>
  <si>
    <t>multiple sizes should only be priced one time.</t>
  </si>
  <si>
    <t>4 oz. bowl</t>
  </si>
  <si>
    <t>Lid, Non-Vented for 4 oz.</t>
  </si>
  <si>
    <t>10/100</t>
  </si>
  <si>
    <t>6 oz. bowl</t>
  </si>
  <si>
    <t>Lid, Vented for 6 oz.</t>
  </si>
  <si>
    <t>8 oz. bowl</t>
  </si>
  <si>
    <t>Lid, Vented for 8 oz.</t>
  </si>
  <si>
    <t>12 oz. bowl</t>
  </si>
  <si>
    <t>20/25</t>
  </si>
  <si>
    <t>Lid, Vented for 12 oz.</t>
  </si>
  <si>
    <t>Lid, Non-Vented for 12 oz.</t>
  </si>
  <si>
    <t>Bowl, Styrofoam (Casserole Style)</t>
  </si>
  <si>
    <t>5B20</t>
  </si>
  <si>
    <t>5 oz. bowl</t>
  </si>
  <si>
    <t>Lid for 5 oz. bowl, Non-Vented</t>
  </si>
  <si>
    <t>Lid for 5 oz. bowl, Vented</t>
  </si>
  <si>
    <t>Lid for 8 oz. bowl, Non-Vented</t>
  </si>
  <si>
    <t>Lid for 8 oz. bowl, Vented</t>
  </si>
  <si>
    <t>10 oz. bowl</t>
  </si>
  <si>
    <t>Lid for 10 oz. bowl, Non-Vented</t>
  </si>
  <si>
    <t>Lid for 10 oz. bowl, Vented</t>
  </si>
  <si>
    <t>Lid for 12 oz. bowl, Non-Vented</t>
  </si>
  <si>
    <t>5/100</t>
  </si>
  <si>
    <t>Lid for 12 oz. bowl, Vented</t>
  </si>
  <si>
    <t>Bowl, Square, Plastic, Black, Heat Resitant, Microwavable</t>
  </si>
  <si>
    <t>CT770-041</t>
  </si>
  <si>
    <t>9/60 ct</t>
  </si>
  <si>
    <t xml:space="preserve">All supplies on these bid lines awarded to one </t>
  </si>
  <si>
    <t>manufacturer product line. Microwaveable Bowl.</t>
  </si>
  <si>
    <t>Bowl 4" Sq, 4 oz.</t>
  </si>
  <si>
    <t>9/60</t>
  </si>
  <si>
    <t>Bowl 4 " Sq., 6 oz.</t>
  </si>
  <si>
    <t>CT770-061</t>
  </si>
  <si>
    <t>Bowl 5" Sq., 8 oz.</t>
  </si>
  <si>
    <t>CT771-081</t>
  </si>
  <si>
    <t>6/80</t>
  </si>
  <si>
    <t>Bowl 5" Sq., 16 oz.</t>
  </si>
  <si>
    <t>CT771-161</t>
  </si>
  <si>
    <t>Liid, 4" clear vented</t>
  </si>
  <si>
    <t>PL270-0411H1</t>
  </si>
  <si>
    <t>12/45</t>
  </si>
  <si>
    <t>Lid, 5" clear, vented</t>
  </si>
  <si>
    <t>PL271-0811H1</t>
  </si>
  <si>
    <t>Bowl, Round Plastic, Black, Heat Resitant, Microwavable</t>
  </si>
  <si>
    <t>CT757-050</t>
  </si>
  <si>
    <t>Fabri-Kal</t>
  </si>
  <si>
    <t>FC8B</t>
  </si>
  <si>
    <t>750</t>
  </si>
  <si>
    <t>Bowl, 5-6 oz.</t>
  </si>
  <si>
    <t xml:space="preserve">10/75 </t>
  </si>
  <si>
    <t>Bowl, 8 oz.</t>
  </si>
  <si>
    <t>Bowl, 10 oz.( Optional)</t>
  </si>
  <si>
    <t>Bowl, 12 oz Tall</t>
  </si>
  <si>
    <t>Lid for 5-12 oz bowl, Vented</t>
  </si>
  <si>
    <t>Bowl, 16 oz.</t>
  </si>
  <si>
    <t>Lid for 16 oz. bowl, Vented</t>
  </si>
  <si>
    <t>Box, Sandwich Clam Shell, Clear Plastic</t>
  </si>
  <si>
    <t>C57PST1</t>
  </si>
  <si>
    <t>4/125</t>
  </si>
  <si>
    <t>Durable</t>
  </si>
  <si>
    <t>PXT11600</t>
  </si>
  <si>
    <t>D &amp; W Fine Pack</t>
  </si>
  <si>
    <t>N20</t>
  </si>
  <si>
    <t>250</t>
  </si>
  <si>
    <t>Darnel</t>
  </si>
  <si>
    <t>D720V0600</t>
  </si>
  <si>
    <t xml:space="preserve">2/100 </t>
  </si>
  <si>
    <t>Bowl, Hot/Cold Polystyrene, Black</t>
  </si>
  <si>
    <t>CF765-060</t>
  </si>
  <si>
    <t xml:space="preserve">20/50 </t>
  </si>
  <si>
    <t>manufacturer product line.</t>
  </si>
  <si>
    <t>Bowl, 6 oz</t>
  </si>
  <si>
    <t>Lid for 6 oz. bowl, clear</t>
  </si>
  <si>
    <t>CL265-060OP</t>
  </si>
  <si>
    <t>Bowl, 8oz</t>
  </si>
  <si>
    <t>CF765-080</t>
  </si>
  <si>
    <t>Bowl, 12 oz</t>
  </si>
  <si>
    <t>CF765-120</t>
  </si>
  <si>
    <t>Lid for 8/12 oz. bowl, clear vented</t>
  </si>
  <si>
    <t>CL265-121VH</t>
  </si>
  <si>
    <t>CF765-160</t>
  </si>
  <si>
    <t>Bowl, 20 oz.</t>
  </si>
  <si>
    <t>CF765-200</t>
  </si>
  <si>
    <t>Bowl, 22 oz.</t>
  </si>
  <si>
    <t>CF765-220</t>
  </si>
  <si>
    <t>Lid for 16,20,22 oz bowl, Vented</t>
  </si>
  <si>
    <t>CL265-221VL</t>
  </si>
  <si>
    <t>Bowl, 32  oz.</t>
  </si>
  <si>
    <t>CF765-320OP</t>
  </si>
  <si>
    <t>Lid for 32 oz. bowl, clear</t>
  </si>
  <si>
    <t>CL265-320OP</t>
  </si>
  <si>
    <t>Category:  Cups and Lids</t>
  </si>
  <si>
    <t>Cups, Drink, Styrofoam</t>
  </si>
  <si>
    <t>Dart 6J6</t>
  </si>
  <si>
    <t>6 oz. cup</t>
  </si>
  <si>
    <t>40/25</t>
  </si>
  <si>
    <t>Lid for 6 oz. cup , Vented</t>
  </si>
  <si>
    <t>8 oz. cup</t>
  </si>
  <si>
    <t>Lid for 8 oz. cup, Lift &amp; Lock</t>
  </si>
  <si>
    <t>12 oz. cup (4.2 in)</t>
  </si>
  <si>
    <t>Lid, Vented, Translucent w/Straw Slot</t>
  </si>
  <si>
    <t>Lid for 12 oz. cup</t>
  </si>
  <si>
    <t>14 oz. cup</t>
  </si>
  <si>
    <t>Lid for 14 oz. cup</t>
  </si>
  <si>
    <t>16 oz. cup</t>
  </si>
  <si>
    <t>16 oz. TALL cup</t>
  </si>
  <si>
    <t>Lid for 16 oz. cup</t>
  </si>
  <si>
    <t>Cups, Drink, Plastic, Translucent</t>
  </si>
  <si>
    <t>No CFC's</t>
  </si>
  <si>
    <t xml:space="preserve">Dart </t>
  </si>
  <si>
    <t>Y12S</t>
  </si>
  <si>
    <t>YE12A</t>
  </si>
  <si>
    <t>15/57</t>
  </si>
  <si>
    <t>RK12</t>
  </si>
  <si>
    <t>Darnel(no 14 oz.)</t>
  </si>
  <si>
    <t>D651202</t>
  </si>
  <si>
    <t>600</t>
  </si>
  <si>
    <t>12 oz. cup</t>
  </si>
  <si>
    <t>Lid, Flat,  Translucent w/Straw Slot</t>
  </si>
  <si>
    <t>Lid, Flat, Translucent w/Straw Slot</t>
  </si>
  <si>
    <t xml:space="preserve">Lid for 16 oz. cup </t>
  </si>
  <si>
    <t>Cups, Drink, Plastic, Clear</t>
  </si>
  <si>
    <t>Letica (compatible lids?)</t>
  </si>
  <si>
    <t>12FCD</t>
  </si>
  <si>
    <t>YP1412CA</t>
  </si>
  <si>
    <t>420 ct</t>
  </si>
  <si>
    <t>Fineline Settings</t>
  </si>
  <si>
    <t>3121298-CL</t>
  </si>
  <si>
    <t>Fabrikal</t>
  </si>
  <si>
    <t>KC12S</t>
  </si>
  <si>
    <t>TP12</t>
  </si>
  <si>
    <t>Huhtamaki</t>
  </si>
  <si>
    <t>12 -14 oz.cup</t>
  </si>
  <si>
    <t>Lid, Flat, Clear, No Slot for Straw</t>
  </si>
  <si>
    <t>Lid for 12 -14 oz. cup</t>
  </si>
  <si>
    <t>Lid, Flat, Clear w/Straw Slot</t>
  </si>
  <si>
    <t>Lid for 12-14 oz. cup</t>
  </si>
  <si>
    <t>Cup, Plastic 12-14 oz Clear for Hot or Cold Food with Insert</t>
  </si>
  <si>
    <t xml:space="preserve">Cup, Plastic 12-14 oz </t>
  </si>
  <si>
    <t>NC12S</t>
  </si>
  <si>
    <t>Matching 4 oz. Insert</t>
  </si>
  <si>
    <t>CI4</t>
  </si>
  <si>
    <t>Dome Lid, No Hole</t>
  </si>
  <si>
    <t>DLKC16/24NH</t>
  </si>
  <si>
    <t>Flat Lid, No Slot</t>
  </si>
  <si>
    <t>LKC16/24F</t>
  </si>
  <si>
    <t>Category:  Portion Cups and Lids</t>
  </si>
  <si>
    <t>Cup, Portion, Plastic Round</t>
  </si>
  <si>
    <t>Amhil</t>
  </si>
  <si>
    <t>ASB100</t>
  </si>
  <si>
    <t>10/250</t>
  </si>
  <si>
    <t>Translucent or clear</t>
  </si>
  <si>
    <t>D631002A</t>
  </si>
  <si>
    <t>25/100</t>
  </si>
  <si>
    <t>100PC</t>
  </si>
  <si>
    <t>20/125</t>
  </si>
  <si>
    <t xml:space="preserve">Daxwell </t>
  </si>
  <si>
    <t>E10002024</t>
  </si>
  <si>
    <t>P010BB</t>
  </si>
  <si>
    <t>24/200</t>
  </si>
  <si>
    <t>PC100</t>
  </si>
  <si>
    <t xml:space="preserve">Pactiv </t>
  </si>
  <si>
    <t>YS100</t>
  </si>
  <si>
    <t>25/200</t>
  </si>
  <si>
    <t>Solo/Dart</t>
  </si>
  <si>
    <t>P100N</t>
  </si>
  <si>
    <t>20/250</t>
  </si>
  <si>
    <t>Cup, 1 oz</t>
  </si>
  <si>
    <t>Lid for 1oz cup</t>
  </si>
  <si>
    <t>Cup. 2 oz.</t>
  </si>
  <si>
    <t>Lid for 2 oz.cup</t>
  </si>
  <si>
    <t>Cup, 4 oz</t>
  </si>
  <si>
    <t>Lid for 4 oz cup</t>
  </si>
  <si>
    <t>Cup, 5.5 oz.</t>
  </si>
  <si>
    <t>Lid for 5.5 oz cup</t>
  </si>
  <si>
    <t>Category:  Film, Foil and Food Wraps</t>
  </si>
  <si>
    <t>1 roll</t>
  </si>
  <si>
    <t>RL</t>
  </si>
  <si>
    <t>AEP (Berry Global)</t>
  </si>
  <si>
    <t>3000 ft.</t>
  </si>
  <si>
    <t>FT</t>
  </si>
  <si>
    <t>2000 ft</t>
  </si>
  <si>
    <t>FSW1802K</t>
  </si>
  <si>
    <t>FSW2402K</t>
  </si>
  <si>
    <t>SDPJ24-2000FSC</t>
  </si>
  <si>
    <t>Foil Sheets, Aluminum</t>
  </si>
  <si>
    <t>6/500</t>
  </si>
  <si>
    <t>Approx. 9" x 10.75 inches, Dispenser Box, Ovenable</t>
  </si>
  <si>
    <t>Pactiv/Reynolds</t>
  </si>
  <si>
    <t>FS9-6PK</t>
  </si>
  <si>
    <t>Foil Wrap, Aluminum,18" x 1000 ft. Heavy Duty</t>
  </si>
  <si>
    <t xml:space="preserve">18 inch wide x 1000 ft roll w/ safety cutting edge. </t>
  </si>
  <si>
    <t xml:space="preserve">Support ends. Dispenser carton.     </t>
  </si>
  <si>
    <t>Foil Wrap, Aluminum,18" x 1000 ft. Standard Duty</t>
  </si>
  <si>
    <t>AFW18X1000</t>
  </si>
  <si>
    <t>Foil, Sandwich Wrap</t>
  </si>
  <si>
    <t xml:space="preserve">Cushion Foil Sandwich wrap.  Approx. 10.5 X 13 inches </t>
  </si>
  <si>
    <t>5/500</t>
  </si>
  <si>
    <t>300827 (Red) 300828(Yellow) 300829(Blue) 300830(Green)300815 (Silver)300816 (Gold)</t>
  </si>
  <si>
    <t>4/500</t>
  </si>
  <si>
    <t>Durable Packaging (10.5 x13)</t>
  </si>
  <si>
    <t>1310BLU,RED, GRN,GOLD</t>
  </si>
  <si>
    <t>Pactiv/Reynolds (12x 12)</t>
  </si>
  <si>
    <t xml:space="preserve">7511GOLD,12RED,13BLU,23SIL </t>
  </si>
  <si>
    <t>List Code in column "D" for available colors</t>
  </si>
  <si>
    <t>Brown Paper</t>
  </si>
  <si>
    <t>5C13, 5C13-BL, 5C13-R,5C13-G</t>
  </si>
  <si>
    <t>Red</t>
  </si>
  <si>
    <t>Blue</t>
  </si>
  <si>
    <t>Green</t>
  </si>
  <si>
    <t xml:space="preserve">Gold or Yellow </t>
  </si>
  <si>
    <t>Silver or Plain</t>
  </si>
  <si>
    <t xml:space="preserve">Food Wrap, Deli, Dry Wax, White, Pop-Up Box </t>
  </si>
  <si>
    <t>12/500</t>
  </si>
  <si>
    <t>Approx. 10 x 11  in.</t>
  </si>
  <si>
    <t>SW-10</t>
  </si>
  <si>
    <t>Category:  Cutlery</t>
  </si>
  <si>
    <t>Cutlery, Plastic, Approx. 6 inch</t>
  </si>
  <si>
    <t>Banyan</t>
  </si>
  <si>
    <t>600146SM</t>
  </si>
  <si>
    <t>F6BW</t>
  </si>
  <si>
    <t>Daxwell</t>
  </si>
  <si>
    <t>A10001389</t>
  </si>
  <si>
    <t>D&amp;W Fine/Senate</t>
  </si>
  <si>
    <t>P1001</t>
  </si>
  <si>
    <t>YFWFWCH</t>
  </si>
  <si>
    <t>Solo</t>
  </si>
  <si>
    <t>MOW1-0007</t>
  </si>
  <si>
    <t>Cutlery, Plastic, Approx. 6 inch, Bulk</t>
  </si>
  <si>
    <t>White, Disposable, Polypro, Medium weight</t>
  </si>
  <si>
    <t>Fork</t>
  </si>
  <si>
    <t>Knife</t>
  </si>
  <si>
    <t>Teaspoon</t>
  </si>
  <si>
    <t>Soup Spoon</t>
  </si>
  <si>
    <t>Spork</t>
  </si>
  <si>
    <t>Cutlery, Plastic, Approx. 6 inch, Wrapped</t>
  </si>
  <si>
    <t xml:space="preserve">Disposable, Polypro, Med.weight, individual clear food </t>
  </si>
  <si>
    <t>grade wrapper.</t>
  </si>
  <si>
    <t>Cutlery with Napkin, Plastic, Approx.  6 inch, Wrapped</t>
  </si>
  <si>
    <t>600050SM</t>
  </si>
  <si>
    <t>B10002738</t>
  </si>
  <si>
    <t>D&amp;W Fine</t>
  </si>
  <si>
    <t>P1001KIT</t>
  </si>
  <si>
    <t>FKQWNCH</t>
  </si>
  <si>
    <t xml:space="preserve">Solo </t>
  </si>
  <si>
    <t>MOW13-007</t>
  </si>
  <si>
    <t>Berry Plastics</t>
  </si>
  <si>
    <t>Cutlery with Napkin, Plastic, Approx. 6 inch, Wrapped</t>
  </si>
  <si>
    <r>
      <t xml:space="preserve">Poly King/ </t>
    </r>
    <r>
      <rPr>
        <sz val="10"/>
        <rFont val="Arial"/>
        <family val="2"/>
      </rPr>
      <t xml:space="preserve">Goldmax </t>
    </r>
  </si>
  <si>
    <t>SK7</t>
  </si>
  <si>
    <t>Disposable, Polypro, Med.weight, indvidual clear food</t>
  </si>
  <si>
    <t>grade wrapper. 10" x 10 "  napkin 1 or 2 ply</t>
  </si>
  <si>
    <t>Cutlery with Napkin and Straw, Plastic, Approx. 6 inch, Wrapped</t>
  </si>
  <si>
    <t>grade wrapper. Approx. 10" x 10 "  napkin 1 or 2 ply</t>
  </si>
  <si>
    <t>Fork/Napkin/Straw Kit Wrapped w/Larger Napkin</t>
  </si>
  <si>
    <t>P1001MSLGKIT</t>
  </si>
  <si>
    <t>Disposable, Polypro, Medium weight</t>
  </si>
  <si>
    <t>B10005856</t>
  </si>
  <si>
    <t>Approx. 5 3/4" Straw and 13" x 17" Napkin 1 or 2 ply</t>
  </si>
  <si>
    <t>Clear, Food grade wrapper</t>
  </si>
  <si>
    <t>Category:  Liners</t>
  </si>
  <si>
    <t>Liners, Pan, Quilon</t>
  </si>
  <si>
    <t xml:space="preserve">NSF, Quinlon Coated on both sides to fit bun </t>
  </si>
  <si>
    <t xml:space="preserve">pan 18 X 26", single use. Min. 16" x 24". </t>
  </si>
  <si>
    <t>Dixie (16 x24)</t>
  </si>
  <si>
    <t>L010</t>
  </si>
  <si>
    <t>BPL-R49</t>
  </si>
  <si>
    <t>Durable Packaging (16x24)</t>
  </si>
  <si>
    <t>QPL-25</t>
  </si>
  <si>
    <t>162-1</t>
  </si>
  <si>
    <t>Liner, Trash Can</t>
  </si>
  <si>
    <t>AEP/Star Bottom (Berry Plastics)</t>
  </si>
  <si>
    <t>333940G</t>
  </si>
  <si>
    <t>NCAPL17</t>
  </si>
  <si>
    <t xml:space="preserve">Codes listed are approved product line. List codes for </t>
  </si>
  <si>
    <t>EC333915K</t>
  </si>
  <si>
    <t xml:space="preserve">sizes requested in Column "D". Different Brands may </t>
  </si>
  <si>
    <t>List codes for sizes that match specs in column "B"</t>
  </si>
  <si>
    <t>Liner, Trash Can, Black, Super Heavy Duty</t>
  </si>
  <si>
    <t>Linear Low Density, Super Heavy Duty</t>
  </si>
  <si>
    <r>
      <t xml:space="preserve">Aprroximately 2 mil. </t>
    </r>
    <r>
      <rPr>
        <sz val="8"/>
        <rFont val="Calibri"/>
        <family val="2"/>
      </rPr>
      <t>±</t>
    </r>
    <r>
      <rPr>
        <sz val="8"/>
        <rFont val="Arial"/>
        <family val="2"/>
      </rPr>
      <t>.1 mil</t>
    </r>
  </si>
  <si>
    <t xml:space="preserve">33 gal 33" x 39" </t>
  </si>
  <si>
    <t xml:space="preserve">55 gal  40-43" x 53-58"  </t>
  </si>
  <si>
    <t xml:space="preserve">60 gal. 38 x 56-58" </t>
  </si>
  <si>
    <t>Liner, Trash Can, Black, XX Heavy Duty</t>
  </si>
  <si>
    <t>Linear Low Density, XX Heavy Duty</t>
  </si>
  <si>
    <t>Aprroximately 1.5 mil. ±.1 mil</t>
  </si>
  <si>
    <t xml:space="preserve">55 gal  41-43" x 53-58"  </t>
  </si>
  <si>
    <t>Liner, Trash Can, Clear, 60 gal. Super Heavy Duty</t>
  </si>
  <si>
    <t>Aprroximately 2 mil. ±.1 mil</t>
  </si>
  <si>
    <t xml:space="preserve">60 gal. 38 x 58-60" </t>
  </si>
  <si>
    <t>Liner, Trash Can, Clear, 60 gal XX Heavy Duty</t>
  </si>
  <si>
    <t>Category:  Napkins/Dispensers and Straws</t>
  </si>
  <si>
    <t>Napkins, White,  Tall Fold Dispenser Refill</t>
  </si>
  <si>
    <t xml:space="preserve">GA Pacific Hynap </t>
  </si>
  <si>
    <t>40/250</t>
  </si>
  <si>
    <t>Approx. 3.5 x 6.5" folded,  6 x 13" unfolded 1 ply</t>
  </si>
  <si>
    <t>Cascades  3.5 x 6.6" folded</t>
  </si>
  <si>
    <t>N071</t>
  </si>
  <si>
    <t>24/250</t>
  </si>
  <si>
    <t>Napkins, White, Horizontal Dispenser Refill</t>
  </si>
  <si>
    <t xml:space="preserve">Tork Xpressnap </t>
  </si>
  <si>
    <t>DX900</t>
  </si>
  <si>
    <t>Approx. 6.5 x 4" folded,  13 x 8.5" unfolded 1 ply</t>
  </si>
  <si>
    <t>Napkins, White, 2 ply Interfold Dispenser Refill</t>
  </si>
  <si>
    <t xml:space="preserve">GA  Pacific </t>
  </si>
  <si>
    <t>Approx. 9.85 x 6.5" unfolded. 2 ply</t>
  </si>
  <si>
    <t>24/500</t>
  </si>
  <si>
    <t>Straws, 7.75" to 8", Jumbo, Wrapped</t>
  </si>
  <si>
    <t xml:space="preserve">Individually wrapped.  Plastic.  </t>
  </si>
  <si>
    <t>GDSJW4-500</t>
  </si>
  <si>
    <t>DA2190775PC1001</t>
  </si>
  <si>
    <t>Crystalware</t>
  </si>
  <si>
    <t>Category:  Plates</t>
  </si>
  <si>
    <t>Plate, White Foam, 6 inch, Non - Laminated</t>
  </si>
  <si>
    <t>DU5006101</t>
  </si>
  <si>
    <t>Durable non-laminated foam plate with non-skid backing. Ample depth to prevent</t>
  </si>
  <si>
    <t>6PWCR</t>
  </si>
  <si>
    <t>spills. 6" diameter</t>
  </si>
  <si>
    <t>FP6-1000</t>
  </si>
  <si>
    <t xml:space="preserve">Genpak </t>
  </si>
  <si>
    <t>YTH100060000</t>
  </si>
  <si>
    <t>spills. Divided 3 sections, 9" diameter</t>
  </si>
  <si>
    <t xml:space="preserve">Plate, Black Foam, Approx. 9 in. Divided - 3 Section, Laminated </t>
  </si>
  <si>
    <t>DU5009399</t>
  </si>
  <si>
    <t xml:space="preserve">Durable laminated black foam plate with non-skid backing. Ample depth to </t>
  </si>
  <si>
    <t>9CPBQR</t>
  </si>
  <si>
    <t>LAM39</t>
  </si>
  <si>
    <t>YTKB00110000</t>
  </si>
  <si>
    <t>Category:  Trays</t>
  </si>
  <si>
    <t>Trays, Foam w/Hinged Lid, 3 Compartment</t>
  </si>
  <si>
    <t>DU406301</t>
  </si>
  <si>
    <t>2/100</t>
  </si>
  <si>
    <t>90HT3R</t>
  </si>
  <si>
    <t>FHC9-3-200</t>
  </si>
  <si>
    <t>SN203</t>
  </si>
  <si>
    <t>YTD199030000</t>
  </si>
  <si>
    <t>150</t>
  </si>
  <si>
    <t>Trays, Fiber w/Hinged Lid, 3 Compartment</t>
  </si>
  <si>
    <t>Huhtamiki</t>
  </si>
  <si>
    <t>68006B</t>
  </si>
  <si>
    <t>Natural and Renewable Resources</t>
  </si>
  <si>
    <t>Large. Approx. 9" x 9" x3". Compostable. No added PFAS.</t>
  </si>
  <si>
    <t>Suitable for hot or cold food,</t>
  </si>
  <si>
    <t>Tray, Food Paper, Red Plaid</t>
  </si>
  <si>
    <t>RP258</t>
  </si>
  <si>
    <t>4/250</t>
  </si>
  <si>
    <t>Coated and durable to resist moisture/grease</t>
  </si>
  <si>
    <t>Huhtamki</t>
  </si>
  <si>
    <t>Solo/Fonda</t>
  </si>
  <si>
    <t>PFTO4L</t>
  </si>
  <si>
    <t>Southern Champion</t>
  </si>
  <si>
    <t>0401</t>
  </si>
  <si>
    <t>SQP</t>
  </si>
  <si>
    <t xml:space="preserve">1/4# </t>
  </si>
  <si>
    <t xml:space="preserve">8/125 </t>
  </si>
  <si>
    <t>1/2#</t>
  </si>
  <si>
    <t>1 #</t>
  </si>
  <si>
    <t xml:space="preserve">4/250 </t>
  </si>
  <si>
    <t>2#</t>
  </si>
  <si>
    <t>3#</t>
  </si>
  <si>
    <t xml:space="preserve">2/250 </t>
  </si>
  <si>
    <t>5#</t>
  </si>
  <si>
    <t>2/250</t>
  </si>
  <si>
    <t>Tray, Plastic w/Hinged Lid, Clear, 1 Section</t>
  </si>
  <si>
    <t>AD 24F</t>
  </si>
  <si>
    <t xml:space="preserve"> Approx.  7" x 6" x 3"  High Dome Lid</t>
  </si>
  <si>
    <t>Tray, Plastic, Serving , Black Square</t>
  </si>
  <si>
    <t>Atrium/WNA</t>
  </si>
  <si>
    <t>2000 ct</t>
  </si>
  <si>
    <t xml:space="preserve"> Approx.  3.5" x 3.5" x 1.5" , 15 mil thick, 6 oz</t>
  </si>
  <si>
    <t>LID for Tray, Plastic, Serving , Clear Square</t>
  </si>
  <si>
    <t>2500 ct</t>
  </si>
  <si>
    <t>Fits Atrium/WNA Square Serving Trays 21830 &amp; 21860</t>
  </si>
  <si>
    <t>4/50</t>
  </si>
  <si>
    <t>Approx. 7 x 6 x 2</t>
  </si>
  <si>
    <t>Tray, Plastic w/Dome Lid, Clear, 24 oz., 1 Section</t>
  </si>
  <si>
    <t>VHD24P</t>
  </si>
  <si>
    <t>Tray, Plastic w/ Hinged Lid, Clear, 1 Section</t>
  </si>
  <si>
    <t>C90PST1</t>
  </si>
  <si>
    <t>2/125</t>
  </si>
  <si>
    <t xml:space="preserve"> Approx. 8' x 8.5" x 3.25", 64 oz</t>
  </si>
  <si>
    <t>AD 64</t>
  </si>
  <si>
    <t xml:space="preserve">200 </t>
  </si>
  <si>
    <t>PXT-895</t>
  </si>
  <si>
    <t xml:space="preserve">250 </t>
  </si>
  <si>
    <t>D720V080800TA</t>
  </si>
  <si>
    <t xml:space="preserve">Tray, Breakfast/Snack, Foam </t>
  </si>
  <si>
    <t xml:space="preserve"> 0TF100200000</t>
  </si>
  <si>
    <t>Approximately 5.5 X 8. flat w/raised edge.</t>
  </si>
  <si>
    <t xml:space="preserve">Gen Pak </t>
  </si>
  <si>
    <t>1002S</t>
  </si>
  <si>
    <t>Republic</t>
  </si>
  <si>
    <t>Tray, Breakfast,  Paper, Start the Day Logo</t>
  </si>
  <si>
    <t>05981</t>
  </si>
  <si>
    <t>Approx. 8" X 5" X 2"</t>
  </si>
  <si>
    <t>Hoffmaster</t>
  </si>
  <si>
    <t>HOFFBRK</t>
  </si>
  <si>
    <t>Tray, Lunch Styrofoam, 5 Section, White</t>
  </si>
  <si>
    <t>YTH10500000</t>
  </si>
  <si>
    <t>min. 8" x 10". White. No logo</t>
  </si>
  <si>
    <t>DU2014501</t>
  </si>
  <si>
    <t>Tray, Lunch Styrofoam, 5 Section, Black</t>
  </si>
  <si>
    <t>YTHB0500SGBX</t>
  </si>
  <si>
    <t>min. 8" x 10". No Logo</t>
  </si>
  <si>
    <t>10500-3L</t>
  </si>
  <si>
    <t>DU2014599</t>
  </si>
  <si>
    <t>Tray, Lunch Styrofoam, 6 Section</t>
  </si>
  <si>
    <t>0TH106010000</t>
  </si>
  <si>
    <t xml:space="preserve">min. 8" x 11". White. No logo </t>
  </si>
  <si>
    <t>DU2014601</t>
  </si>
  <si>
    <t>Tray, Lunch Molded Fiber, 5 Section</t>
  </si>
  <si>
    <t>2/120</t>
  </si>
  <si>
    <t>HFA105</t>
  </si>
  <si>
    <t xml:space="preserve">Fineline </t>
  </si>
  <si>
    <t>Tray, Lunch Foam, 5 Section, White</t>
  </si>
  <si>
    <t>D&amp;W Fine Pack Envirofoam</t>
  </si>
  <si>
    <t>FT5-500-CMP</t>
  </si>
  <si>
    <t>Polystyrene foam manufactured from carbon</t>
  </si>
  <si>
    <t>dioxide. No HCFC products allowed. Approx.8.5" x 10.5".</t>
  </si>
  <si>
    <t xml:space="preserve">Increased height of partitions to prevent spillover. </t>
  </si>
  <si>
    <t xml:space="preserve">D &amp; W Fine Pack Enviroware </t>
  </si>
  <si>
    <t xml:space="preserve">Manufactured from recycled carbon dioxide. </t>
  </si>
  <si>
    <t>GFT6-500</t>
  </si>
  <si>
    <t>Category:  Chemicals, Cleaning Equipment and Apparel</t>
  </si>
  <si>
    <t>Aprons, Disposable, Low Density</t>
  </si>
  <si>
    <t>250-FH20</t>
  </si>
  <si>
    <t>100 ct</t>
  </si>
  <si>
    <t>BX</t>
  </si>
  <si>
    <t xml:space="preserve">Plastic, size 28"x46",  dispenser box.  </t>
  </si>
  <si>
    <t>Full bib, white embossed. 1.5  mil minimum, Medium duty</t>
  </si>
  <si>
    <t>Broom, Angle Heavy Duty</t>
  </si>
  <si>
    <t>1</t>
  </si>
  <si>
    <t>Ea</t>
  </si>
  <si>
    <t xml:space="preserve">Synthetic bristles, 12-14" sweep. </t>
  </si>
  <si>
    <t xml:space="preserve">O Cedar </t>
  </si>
  <si>
    <t>Broom, Corn with Wood Handle, Heavy Duty</t>
  </si>
  <si>
    <t>Heavyweigh natural broom corn, 12-14" sweep</t>
  </si>
  <si>
    <t>,</t>
  </si>
  <si>
    <t>O Cedar</t>
  </si>
  <si>
    <t>Bleach</t>
  </si>
  <si>
    <t xml:space="preserve">6/1 ga; </t>
  </si>
  <si>
    <t>Germicidal,  EPA Approved/ MSDS required</t>
  </si>
  <si>
    <t>6/1 gal</t>
  </si>
  <si>
    <t>Bottle, Spray, 3 Pack</t>
  </si>
  <si>
    <t>22-28 oz clear plastic bottle with sprayer</t>
  </si>
  <si>
    <t>cs</t>
  </si>
  <si>
    <t xml:space="preserve">Cleaner, Degreaser, Heavy Duty </t>
  </si>
  <si>
    <t>4/1 gal</t>
  </si>
  <si>
    <t>MSDS required</t>
  </si>
  <si>
    <t>Winco #PSR-9</t>
  </si>
  <si>
    <t>Cleaner, Glass</t>
  </si>
  <si>
    <t>6/19 oz</t>
  </si>
  <si>
    <t xml:space="preserve">Cleaner, Floor, Neutral </t>
  </si>
  <si>
    <t>Cleaner, with Disinfectant Spray</t>
  </si>
  <si>
    <t>Formula 409/Clorox Pro</t>
  </si>
  <si>
    <t>12/32 oz</t>
  </si>
  <si>
    <t>Cleaner, Pine</t>
  </si>
  <si>
    <t>ca</t>
  </si>
  <si>
    <t>Dishmachine, Delimer</t>
  </si>
  <si>
    <t>Descaling agent for hot water dishmachines</t>
  </si>
  <si>
    <t>Detergent, Laundry Powder</t>
  </si>
  <si>
    <t>25 lb</t>
  </si>
  <si>
    <t>ALL</t>
  </si>
  <si>
    <t>19 lb</t>
  </si>
  <si>
    <t xml:space="preserve">Tide </t>
  </si>
  <si>
    <t>18 lb</t>
  </si>
  <si>
    <t>Detergent, Dish Liquid</t>
  </si>
  <si>
    <t>Dawn</t>
  </si>
  <si>
    <t>Ecolab</t>
  </si>
  <si>
    <t>Gloves, Poly, Loose Fit, Embossed, Medium</t>
  </si>
  <si>
    <t xml:space="preserve">Embossed, reliable for short use applications. </t>
  </si>
  <si>
    <t>Dispenser Box</t>
  </si>
  <si>
    <t>PEMHD1010100</t>
  </si>
  <si>
    <t>Must be safe for food handling</t>
  </si>
  <si>
    <t>Foodhandler</t>
  </si>
  <si>
    <t>104-504-CP</t>
  </si>
  <si>
    <t>Kitchen Essentials</t>
  </si>
  <si>
    <t>Amerifit/Galimore</t>
  </si>
  <si>
    <t>14-1002</t>
  </si>
  <si>
    <t>20/500</t>
  </si>
  <si>
    <t>GL-MD2K</t>
  </si>
  <si>
    <t>Gloves, Poly, Loose Fit, Embossed, Large</t>
  </si>
  <si>
    <t xml:space="preserve">Embossed,  reliable for short use applications. </t>
  </si>
  <si>
    <t>104-506-CP</t>
  </si>
  <si>
    <t>PELHD1010100</t>
  </si>
  <si>
    <t>14-1003</t>
  </si>
  <si>
    <t>GL-LG2K</t>
  </si>
  <si>
    <t>Gloves, Pot Sink, 18-19 inch, Lined, Medium</t>
  </si>
  <si>
    <t>1 pr</t>
  </si>
  <si>
    <t>Pr</t>
  </si>
  <si>
    <t>Gloves, Stretch Hybrid, Poly, Medium</t>
  </si>
  <si>
    <t>Latex and Vinyl Free. Designed for a more viscous grip.</t>
  </si>
  <si>
    <t>HYBF002</t>
  </si>
  <si>
    <t>Low Density. Dispenser Box.</t>
  </si>
  <si>
    <t>Must Comply with FDA Rules 177.1520 and 110.10 gmp</t>
  </si>
  <si>
    <t>Gloves, Stretch Hybrid, Poly, Large</t>
  </si>
  <si>
    <t>HYBF003</t>
  </si>
  <si>
    <t>Gloves, Vinyl,  Powder Free, Medium</t>
  </si>
  <si>
    <t xml:space="preserve">Surgical fit, Wrist length, latex and powder free </t>
  </si>
  <si>
    <t xml:space="preserve">FoodHandler </t>
  </si>
  <si>
    <t>102-FH14</t>
  </si>
  <si>
    <t>800</t>
  </si>
  <si>
    <t>VF002</t>
  </si>
  <si>
    <t>CW-VGPCPCPFGM</t>
  </si>
  <si>
    <t>11-1112</t>
  </si>
  <si>
    <t xml:space="preserve">Gloves, Vinyl, Powder Free, Large </t>
  </si>
  <si>
    <t>102-FH16</t>
  </si>
  <si>
    <t>VF003</t>
  </si>
  <si>
    <t>CW-VGPCPCPFGL</t>
  </si>
  <si>
    <t>11-1113</t>
  </si>
  <si>
    <t xml:space="preserve">Gloves, Vinyl, Powder Free, X- Large </t>
  </si>
  <si>
    <t>102-FH18</t>
  </si>
  <si>
    <t>VF004</t>
  </si>
  <si>
    <t>CW-VGPCPCPFGXL</t>
  </si>
  <si>
    <t>11-1114</t>
  </si>
  <si>
    <t>Hairnets, 24 inch</t>
  </si>
  <si>
    <t>144</t>
  </si>
  <si>
    <t>Bx</t>
  </si>
  <si>
    <t>Brown and/or black, lightweight</t>
  </si>
  <si>
    <t>305-FH 24</t>
  </si>
  <si>
    <t>Royal</t>
  </si>
  <si>
    <t>RPH144LTBK</t>
  </si>
  <si>
    <t>Handgard's</t>
  </si>
  <si>
    <t>Mop Handle, Wood, 60 inch</t>
  </si>
  <si>
    <t>1 ea</t>
  </si>
  <si>
    <t>Wood handle with metal swing away bar that allows for</t>
  </si>
  <si>
    <t>fast mop head changes. Heavy Duty. Recommended</t>
  </si>
  <si>
    <t>Odell Corp</t>
  </si>
  <si>
    <t>C-9PW</t>
  </si>
  <si>
    <t xml:space="preserve">for use with 1 1/4" band mop head. Metal wing nut </t>
  </si>
  <si>
    <t xml:space="preserve">allows bar to tighten to hold mop head. </t>
  </si>
  <si>
    <t xml:space="preserve">Mop Head, 16 oz., Cut End </t>
  </si>
  <si>
    <t>All cotton, 8 ply, 1 1/4 in. headband</t>
  </si>
  <si>
    <t xml:space="preserve">ABCO </t>
  </si>
  <si>
    <t>CM70016S</t>
  </si>
  <si>
    <t>Mop Head, 24 oz., Cut End</t>
  </si>
  <si>
    <t>Oven Cleaner</t>
  </si>
  <si>
    <t>6/24 oz</t>
  </si>
  <si>
    <t>Cleans warm or cold oven, No CFC's</t>
  </si>
  <si>
    <t>.</t>
  </si>
  <si>
    <t>Easy Off</t>
  </si>
  <si>
    <t>Oven Mitt , 15-17 inch</t>
  </si>
  <si>
    <t>Protects to 450 degrees</t>
  </si>
  <si>
    <t xml:space="preserve">Ritz </t>
  </si>
  <si>
    <t>OMS26SL</t>
  </si>
  <si>
    <t>Pan Handler/Grabber, 8 x 11 inches</t>
  </si>
  <si>
    <t>12 ea</t>
  </si>
  <si>
    <t>Steam barrier protects to 375 degrees</t>
  </si>
  <si>
    <t>PG1-2</t>
  </si>
  <si>
    <t>72</t>
  </si>
  <si>
    <t xml:space="preserve">Scouring Pad, Heavy Duty, Green  </t>
  </si>
  <si>
    <t>20 ct</t>
  </si>
  <si>
    <t>Heavy Duty 6 X 9 in. Nylon</t>
  </si>
  <si>
    <t xml:space="preserve">Scouring Pad, Antimicrobial  </t>
  </si>
  <si>
    <t xml:space="preserve">ACS Industries </t>
  </si>
  <si>
    <t>Scouring Pad, Stainless Steel, Heavyweight</t>
  </si>
  <si>
    <t>6/12</t>
  </si>
  <si>
    <t>100% Stainless steel,  300 series, 1.5 oz, anti-rust</t>
  </si>
  <si>
    <t>Scouring Pad, Steel Wool Soap</t>
  </si>
  <si>
    <t>12/10</t>
  </si>
  <si>
    <t>Durable steel wool and long lasting soap, anti-rust formula</t>
  </si>
  <si>
    <t xml:space="preserve">Brillo </t>
  </si>
  <si>
    <t>SOS</t>
  </si>
  <si>
    <t xml:space="preserve">Thermometer Probe Wipes, Antibacterial </t>
  </si>
  <si>
    <t xml:space="preserve">Taylor  </t>
  </si>
  <si>
    <t xml:space="preserve">Daydot </t>
  </si>
  <si>
    <t>40807-02-11</t>
  </si>
  <si>
    <t>175 ct</t>
  </si>
  <si>
    <t>Cooper</t>
  </si>
  <si>
    <t>200 ct</t>
  </si>
  <si>
    <t>Test Strip Tape, Chlorine</t>
  </si>
  <si>
    <t>Litus test strip to measure concentration of free available chlorine in</t>
  </si>
  <si>
    <t>10-200 range</t>
  </si>
  <si>
    <t xml:space="preserve">FMP </t>
  </si>
  <si>
    <t>142-1362</t>
  </si>
  <si>
    <t>100ct</t>
  </si>
  <si>
    <t xml:space="preserve">Test Strips, Quaternary Ammonia </t>
  </si>
  <si>
    <t>Quaternary ammonia sanitizer test strip paper, quick results, easy to read</t>
  </si>
  <si>
    <t>FMP</t>
  </si>
  <si>
    <t>142-1363</t>
  </si>
  <si>
    <t xml:space="preserve">US Chemical </t>
  </si>
  <si>
    <t>TCD</t>
  </si>
  <si>
    <t>TP104</t>
  </si>
  <si>
    <t>50 ct</t>
  </si>
  <si>
    <t xml:space="preserve">Test Strips for Dishmachine, Hot Water, 180 F </t>
  </si>
  <si>
    <t>24</t>
  </si>
  <si>
    <t>Ecolab Day Dots</t>
  </si>
  <si>
    <t>40902-02-11</t>
  </si>
  <si>
    <t xml:space="preserve">Taylor </t>
  </si>
  <si>
    <t>8767J</t>
  </si>
  <si>
    <t>25</t>
  </si>
  <si>
    <t>Thermometer, Digital with Cover</t>
  </si>
  <si>
    <t>CDN</t>
  </si>
  <si>
    <t>9846PRN</t>
  </si>
  <si>
    <t>Battery operated, auto shut-off, for food temps 40 to 300 degrees,</t>
  </si>
  <si>
    <t>Cooper-Atkins</t>
  </si>
  <si>
    <t>DPS300-01</t>
  </si>
  <si>
    <t>in protective plastic sheath, waterproof, NSF</t>
  </si>
  <si>
    <t>Deltra Trak</t>
  </si>
  <si>
    <t>SanJamar</t>
  </si>
  <si>
    <t>THDGPCKT</t>
  </si>
  <si>
    <t>Taylor</t>
  </si>
  <si>
    <t>9840PRN</t>
  </si>
  <si>
    <t>Winco</t>
  </si>
  <si>
    <t>TMT-DG!</t>
  </si>
  <si>
    <t>Thermometer, Dial with Cover</t>
  </si>
  <si>
    <t>3621N</t>
  </si>
  <si>
    <t>0 - 220 degree, 5" stem, anti bacterial case, NSF</t>
  </si>
  <si>
    <t>Universal</t>
  </si>
  <si>
    <t>Must have built in device to calibrate</t>
  </si>
  <si>
    <t>Thermometer, Hot Holding</t>
  </si>
  <si>
    <t>ea</t>
  </si>
  <si>
    <t>For hot holding cabinet 100-180 degrees NSF</t>
  </si>
  <si>
    <t>CDNHOT-1</t>
  </si>
  <si>
    <t>5980N</t>
  </si>
  <si>
    <t xml:space="preserve">Cooper </t>
  </si>
  <si>
    <t>26HP-01-1</t>
  </si>
  <si>
    <t xml:space="preserve">1ea </t>
  </si>
  <si>
    <t>EA</t>
  </si>
  <si>
    <t>TMTHH1</t>
  </si>
  <si>
    <t xml:space="preserve">Thermometer, Refrigerator/Freezer, Hanging </t>
  </si>
  <si>
    <t xml:space="preserve"> -20 degrees - 60 degrees, Plastic , NSF</t>
  </si>
  <si>
    <t>THDLRFG</t>
  </si>
  <si>
    <t>3509FS</t>
  </si>
  <si>
    <t>Thermometer, Oven, Hanging</t>
  </si>
  <si>
    <t>100 - 600 degrees , easy to read dial, NSF</t>
  </si>
  <si>
    <t>Toilet Paper, 2 Ply Rolls</t>
  </si>
  <si>
    <t>80 ct</t>
  </si>
  <si>
    <t>Towels, Cleaning, Medium Weight</t>
  </si>
  <si>
    <t>Atlantic Mills</t>
  </si>
  <si>
    <t>825A</t>
  </si>
  <si>
    <t>Heavy Duty, all purpose preparation towel.</t>
  </si>
  <si>
    <t xml:space="preserve">Busboy/Cascade </t>
  </si>
  <si>
    <t>Machine. washable. Approx. 13 x 21 in.</t>
  </si>
  <si>
    <t>Chicopee</t>
  </si>
  <si>
    <t>8242B</t>
  </si>
  <si>
    <t>Georgia Pacific</t>
  </si>
  <si>
    <t xml:space="preserve"> BRMAX 29423</t>
  </si>
  <si>
    <t>Hospeco</t>
  </si>
  <si>
    <t>N-F310QCWA</t>
  </si>
  <si>
    <t xml:space="preserve">Towels, Cotton, Bar  </t>
  </si>
  <si>
    <t>100%  Cotton Terry Only, 16-17" x 19-20", ribbed or solid, 24-30oz</t>
  </si>
  <si>
    <t xml:space="preserve">Choice </t>
  </si>
  <si>
    <t>BR24</t>
  </si>
  <si>
    <t>Ritz</t>
  </si>
  <si>
    <t>BMR</t>
  </si>
  <si>
    <t>BTW-30</t>
  </si>
  <si>
    <t>Towel, Paper - C Fold, White</t>
  </si>
  <si>
    <t>10/240</t>
  </si>
  <si>
    <t>Fits C-fold dispensers,  13 x 10 in.</t>
  </si>
  <si>
    <t xml:space="preserve">Towel, Paper - Hardwound </t>
  </si>
  <si>
    <t>1 ply, brown paper</t>
  </si>
  <si>
    <t>Towel, Paper - Brown Multifold</t>
  </si>
  <si>
    <t>16/250</t>
  </si>
  <si>
    <t>9.5 x 9.5, Economical Paper</t>
  </si>
  <si>
    <t>Tork</t>
  </si>
  <si>
    <t>MK518A</t>
  </si>
  <si>
    <t>Towel, Paper, Singlefold, White</t>
  </si>
  <si>
    <t>Approx. 9.25 x 10.6 inch</t>
  </si>
  <si>
    <t>SB1840A</t>
  </si>
  <si>
    <t>Towel, Paper - White Perforated Roll</t>
  </si>
  <si>
    <t>12/210</t>
  </si>
  <si>
    <t>8-9" x 11" sheets,  2 ply</t>
  </si>
  <si>
    <t>HB1995A</t>
  </si>
  <si>
    <t>Category:  Add On's</t>
  </si>
  <si>
    <t>Total Bid</t>
  </si>
  <si>
    <t>Total</t>
  </si>
  <si>
    <t>Suitable for food contact according to FDA standards.</t>
  </si>
  <si>
    <t xml:space="preserve"> Approx.  6" x 6" x 3" (small) with attached lid, clear unbreakable plastic. </t>
  </si>
  <si>
    <t>SDPJ18-2000F</t>
  </si>
  <si>
    <t>330-0-4</t>
  </si>
  <si>
    <t xml:space="preserve">Deltra Trak </t>
  </si>
  <si>
    <t>Mot1</t>
  </si>
  <si>
    <t>24HP</t>
  </si>
  <si>
    <t>THDLO</t>
  </si>
  <si>
    <t xml:space="preserve">Winco </t>
  </si>
  <si>
    <t>TMT-OV2</t>
  </si>
  <si>
    <t>EFG120</t>
  </si>
  <si>
    <t>Clear, box with cutter</t>
  </si>
  <si>
    <t xml:space="preserve">Inteplast/Pitt Plastics </t>
  </si>
  <si>
    <t>Elkay Plastics</t>
  </si>
  <si>
    <t>Pactiv(no 14 oz.)</t>
  </si>
  <si>
    <t>Fabrikal/Pactiv</t>
  </si>
  <si>
    <t>Dixie/ GP(no 1 oz.)</t>
  </si>
  <si>
    <t xml:space="preserve">Film Wrap, Plastic, 18"x 2000-3000 ft. </t>
  </si>
  <si>
    <t xml:space="preserve">Film Wrap, Plastic, 24" x 2000-3000 ft. </t>
  </si>
  <si>
    <t>White, large, Approx. 9 x 9 x 3.5 inches, suitable for hot or cold food.</t>
  </si>
  <si>
    <t>Dixie(no 2.#)</t>
  </si>
  <si>
    <t>Pactiv(no 1/4#)</t>
  </si>
  <si>
    <t>43RCT108S5</t>
  </si>
  <si>
    <t>Grease and water resistant. Natural and Renewable Resources</t>
  </si>
  <si>
    <t>Approx. 8.5" x 10.5". White. No logo Compostable. No added PFAS.</t>
  </si>
  <si>
    <t>Tray, Lunch Foam, 6 Section</t>
  </si>
  <si>
    <t>One Pair.  Latex Free, Medium Weight.  Flock lined, heat resistant up to 185 deg</t>
  </si>
  <si>
    <r>
      <t xml:space="preserve">Code listed is for </t>
    </r>
    <r>
      <rPr>
        <sz val="8"/>
        <color rgb="FFFF0000"/>
        <rFont val="Arial"/>
        <family val="2"/>
      </rPr>
      <t>one size for the approved product line. All sizes</t>
    </r>
  </si>
  <si>
    <r>
      <t xml:space="preserve">Code listed is for </t>
    </r>
    <r>
      <rPr>
        <sz val="8"/>
        <color rgb="FFFF0000"/>
        <rFont val="Arial"/>
        <family val="2"/>
      </rPr>
      <t>one size for the approved product line.All sizes within that</t>
    </r>
  </si>
  <si>
    <r>
      <rPr>
        <sz val="8"/>
        <color rgb="FFFF0000"/>
        <rFont val="Arial"/>
        <family val="2"/>
      </rPr>
      <t xml:space="preserve">line are approved. </t>
    </r>
    <r>
      <rPr>
        <sz val="8"/>
        <rFont val="Arial"/>
        <family val="2"/>
      </rPr>
      <t>List codes for size requested in Column "D". Different</t>
    </r>
  </si>
  <si>
    <t xml:space="preserve">Brands may be bid for each line item. </t>
  </si>
  <si>
    <r>
      <rPr>
        <sz val="8"/>
        <color rgb="FFFF0000"/>
        <rFont val="Arial"/>
        <family val="2"/>
      </rPr>
      <t xml:space="preserve">approved. </t>
    </r>
    <r>
      <rPr>
        <sz val="8"/>
        <rFont val="Arial"/>
        <family val="2"/>
      </rPr>
      <t>List codes for size requested in Column "D". Different brands</t>
    </r>
  </si>
  <si>
    <t xml:space="preserve">may be bid for each line item. </t>
  </si>
  <si>
    <r>
      <t xml:space="preserve">Code listed is for </t>
    </r>
    <r>
      <rPr>
        <sz val="8"/>
        <color rgb="FFFF0000"/>
        <rFont val="Arial"/>
        <family val="2"/>
      </rPr>
      <t xml:space="preserve">one product line.All products within that line are </t>
    </r>
  </si>
  <si>
    <t>D8ZT</t>
  </si>
  <si>
    <t>Republic Plastics</t>
  </si>
  <si>
    <t>NHLF-916</t>
  </si>
  <si>
    <t>19NU-M</t>
  </si>
  <si>
    <t xml:space="preserve">SanJamar </t>
  </si>
  <si>
    <t>AVERY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</si>
</sst>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5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0"/>
      <color rgb="FF000000"/>
      <name val="Arial"/>
      <family val="2"/>
    </font>
    <font>
      <sz val="7"/>
      <name val="Small fonts"/>
    </font>
    <font>
      <sz val="10"/>
      <name val="Calibri"/>
      <family val="2"/>
    </font>
    <font>
      <sz val="7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trike/>
      <sz val="8"/>
      <name val="Arial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trike/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Small fonts"/>
    </font>
    <font>
      <strike/>
      <sz val="8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FFFF00"/>
        <bgColor rgb="FFFFFF00"/>
      </patternFill>
    </fill>
    <fill>
      <patternFill patternType="solid">
        <fgColor rgb="FFCC9CCC"/>
        <bgColor rgb="FFCC9CCC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rgb="FF00FF00"/>
      </patternFill>
    </fill>
    <fill>
      <patternFill patternType="solid">
        <fgColor rgb="FFCCFFCC"/>
        <bgColor rgb="FF00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rgb="FF00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CC9CCC"/>
        <bgColor rgb="FFFFFF99"/>
      </patternFill>
    </fill>
    <fill>
      <patternFill patternType="solid">
        <fgColor rgb="FFCC9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C9CCC"/>
      </patternFill>
    </fill>
  </fills>
  <borders count="20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45">
    <xf numFmtId="0" fontId="0" fillId="0" borderId="0"/>
    <xf numFmtId="44" fontId="15" fillId="0" borderId="0" applyFont="0" applyFill="0" applyBorder="0" applyAlignment="0" applyProtection="0"/>
    <xf numFmtId="0" fontId="24" fillId="0" borderId="110" applyNumberFormat="0" applyFill="0" applyAlignment="0" applyProtection="0"/>
    <xf numFmtId="0" fontId="25" fillId="0" borderId="111" applyNumberFormat="0" applyFill="0" applyAlignment="0" applyProtection="0"/>
    <xf numFmtId="0" fontId="26" fillId="0" borderId="112" applyNumberFormat="0" applyFill="0" applyAlignment="0" applyProtection="0"/>
    <xf numFmtId="0" fontId="30" fillId="23" borderId="113" applyNumberFormat="0" applyAlignment="0" applyProtection="0"/>
    <xf numFmtId="0" fontId="31" fillId="24" borderId="114" applyNumberFormat="0" applyAlignment="0" applyProtection="0"/>
    <xf numFmtId="0" fontId="32" fillId="24" borderId="113" applyNumberFormat="0" applyAlignment="0" applyProtection="0"/>
    <xf numFmtId="0" fontId="33" fillId="0" borderId="115" applyNumberFormat="0" applyFill="0" applyAlignment="0" applyProtection="0"/>
    <xf numFmtId="0" fontId="34" fillId="25" borderId="116" applyNumberFormat="0" applyAlignment="0" applyProtection="0"/>
    <xf numFmtId="0" fontId="37" fillId="0" borderId="118" applyNumberFormat="0" applyFill="0" applyAlignment="0" applyProtection="0"/>
    <xf numFmtId="0" fontId="1" fillId="0" borderId="1"/>
    <xf numFmtId="0" fontId="23" fillId="0" borderId="1" applyNumberFormat="0" applyFill="0" applyBorder="0" applyAlignment="0" applyProtection="0"/>
    <xf numFmtId="0" fontId="26" fillId="0" borderId="1" applyNumberFormat="0" applyFill="0" applyBorder="0" applyAlignment="0" applyProtection="0"/>
    <xf numFmtId="0" fontId="27" fillId="20" borderId="1" applyNumberFormat="0" applyBorder="0" applyAlignment="0" applyProtection="0"/>
    <xf numFmtId="0" fontId="28" fillId="21" borderId="1" applyNumberFormat="0" applyBorder="0" applyAlignment="0" applyProtection="0"/>
    <xf numFmtId="0" fontId="29" fillId="22" borderId="1" applyNumberFormat="0" applyBorder="0" applyAlignment="0" applyProtection="0"/>
    <xf numFmtId="0" fontId="35" fillId="0" borderId="1" applyNumberFormat="0" applyFill="0" applyBorder="0" applyAlignment="0" applyProtection="0"/>
    <xf numFmtId="0" fontId="1" fillId="26" borderId="117" applyNumberFormat="0" applyFont="0" applyAlignment="0" applyProtection="0"/>
    <xf numFmtId="0" fontId="36" fillId="0" borderId="1" applyNumberFormat="0" applyFill="0" applyBorder="0" applyAlignment="0" applyProtection="0"/>
    <xf numFmtId="0" fontId="38" fillId="27" borderId="1" applyNumberFormat="0" applyBorder="0" applyAlignment="0" applyProtection="0"/>
    <xf numFmtId="0" fontId="1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38" fillId="31" borderId="1" applyNumberFormat="0" applyBorder="0" applyAlignment="0" applyProtection="0"/>
    <xf numFmtId="0" fontId="1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38" fillId="35" borderId="1" applyNumberFormat="0" applyBorder="0" applyAlignment="0" applyProtection="0"/>
    <xf numFmtId="0" fontId="1" fillId="36" borderId="1" applyNumberFormat="0" applyBorder="0" applyAlignment="0" applyProtection="0"/>
    <xf numFmtId="0" fontId="1" fillId="37" borderId="1" applyNumberFormat="0" applyBorder="0" applyAlignment="0" applyProtection="0"/>
    <xf numFmtId="0" fontId="1" fillId="38" borderId="1" applyNumberFormat="0" applyBorder="0" applyAlignment="0" applyProtection="0"/>
    <xf numFmtId="0" fontId="38" fillId="39" borderId="1" applyNumberFormat="0" applyBorder="0" applyAlignment="0" applyProtection="0"/>
    <xf numFmtId="0" fontId="1" fillId="40" borderId="1" applyNumberFormat="0" applyBorder="0" applyAlignment="0" applyProtection="0"/>
    <xf numFmtId="0" fontId="1" fillId="41" borderId="1" applyNumberFormat="0" applyBorder="0" applyAlignment="0" applyProtection="0"/>
    <xf numFmtId="0" fontId="1" fillId="42" borderId="1" applyNumberFormat="0" applyBorder="0" applyAlignment="0" applyProtection="0"/>
    <xf numFmtId="0" fontId="38" fillId="43" borderId="1" applyNumberFormat="0" applyBorder="0" applyAlignment="0" applyProtection="0"/>
    <xf numFmtId="0" fontId="1" fillId="44" borderId="1" applyNumberFormat="0" applyBorder="0" applyAlignment="0" applyProtection="0"/>
    <xf numFmtId="0" fontId="1" fillId="45" borderId="1" applyNumberFormat="0" applyBorder="0" applyAlignment="0" applyProtection="0"/>
    <xf numFmtId="0" fontId="1" fillId="46" borderId="1" applyNumberFormat="0" applyBorder="0" applyAlignment="0" applyProtection="0"/>
    <xf numFmtId="0" fontId="38" fillId="47" borderId="1" applyNumberFormat="0" applyBorder="0" applyAlignment="0" applyProtection="0"/>
    <xf numFmtId="0" fontId="1" fillId="48" borderId="1" applyNumberFormat="0" applyBorder="0" applyAlignment="0" applyProtection="0"/>
    <xf numFmtId="0" fontId="1" fillId="49" borderId="1" applyNumberFormat="0" applyBorder="0" applyAlignment="0" applyProtection="0"/>
    <xf numFmtId="0" fontId="1" fillId="50" borderId="1" applyNumberFormat="0" applyBorder="0" applyAlignment="0" applyProtection="0"/>
    <xf numFmtId="0" fontId="40" fillId="0" borderId="0" applyNumberFormat="0" applyFill="0" applyBorder="0" applyAlignment="0" applyProtection="0"/>
  </cellStyleXfs>
  <cellXfs count="110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37" fontId="3" fillId="0" borderId="0" xfId="0" applyNumberFormat="1" applyFont="1"/>
    <xf numFmtId="2" fontId="3" fillId="0" borderId="0" xfId="0" applyNumberFormat="1" applyFont="1"/>
    <xf numFmtId="37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4" fontId="3" fillId="4" borderId="2" xfId="0" applyNumberFormat="1" applyFont="1" applyFill="1" applyBorder="1"/>
    <xf numFmtId="44" fontId="3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8" xfId="0" applyFont="1" applyFill="1" applyBorder="1"/>
    <xf numFmtId="44" fontId="3" fillId="0" borderId="9" xfId="0" applyNumberFormat="1" applyFont="1" applyBorder="1"/>
    <xf numFmtId="44" fontId="3" fillId="0" borderId="10" xfId="0" applyNumberFormat="1" applyFont="1" applyBorder="1"/>
    <xf numFmtId="0" fontId="8" fillId="0" borderId="11" xfId="0" applyFont="1" applyBorder="1"/>
    <xf numFmtId="0" fontId="7" fillId="2" borderId="12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" fontId="7" fillId="5" borderId="14" xfId="0" applyNumberFormat="1" applyFont="1" applyFill="1" applyBorder="1"/>
    <xf numFmtId="0" fontId="7" fillId="6" borderId="11" xfId="0" applyFont="1" applyFill="1" applyBorder="1"/>
    <xf numFmtId="44" fontId="7" fillId="4" borderId="11" xfId="0" applyNumberFormat="1" applyFont="1" applyFill="1" applyBorder="1"/>
    <xf numFmtId="44" fontId="7" fillId="0" borderId="15" xfId="0" applyNumberFormat="1" applyFont="1" applyBorder="1"/>
    <xf numFmtId="44" fontId="7" fillId="0" borderId="11" xfId="0" applyNumberFormat="1" applyFont="1" applyBorder="1"/>
    <xf numFmtId="164" fontId="7" fillId="0" borderId="11" xfId="0" applyNumberFormat="1" applyFont="1" applyBorder="1"/>
    <xf numFmtId="0" fontId="7" fillId="0" borderId="0" xfId="0" applyFont="1"/>
    <xf numFmtId="0" fontId="7" fillId="6" borderId="5" xfId="0" applyFont="1" applyFill="1" applyBorder="1"/>
    <xf numFmtId="2" fontId="7" fillId="0" borderId="16" xfId="0" applyNumberFormat="1" applyFont="1" applyBorder="1"/>
    <xf numFmtId="0" fontId="7" fillId="6" borderId="17" xfId="0" applyFont="1" applyFill="1" applyBorder="1"/>
    <xf numFmtId="44" fontId="7" fillId="4" borderId="17" xfId="0" applyNumberFormat="1" applyFont="1" applyFill="1" applyBorder="1"/>
    <xf numFmtId="44" fontId="7" fillId="0" borderId="16" xfId="0" applyNumberFormat="1" applyFont="1" applyBorder="1"/>
    <xf numFmtId="0" fontId="7" fillId="6" borderId="16" xfId="0" applyFont="1" applyFill="1" applyBorder="1"/>
    <xf numFmtId="44" fontId="7" fillId="4" borderId="16" xfId="0" applyNumberFormat="1" applyFont="1" applyFill="1" applyBorder="1"/>
    <xf numFmtId="7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3" fontId="7" fillId="0" borderId="0" xfId="0" applyNumberFormat="1" applyFont="1"/>
    <xf numFmtId="164" fontId="7" fillId="0" borderId="19" xfId="0" applyNumberFormat="1" applyFont="1" applyBorder="1"/>
    <xf numFmtId="164" fontId="7" fillId="0" borderId="16" xfId="0" applyNumberFormat="1" applyFont="1" applyBorder="1"/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2" fontId="7" fillId="0" borderId="21" xfId="0" applyNumberFormat="1" applyFont="1" applyBorder="1"/>
    <xf numFmtId="44" fontId="7" fillId="0" borderId="21" xfId="0" applyNumberFormat="1" applyFont="1" applyBorder="1"/>
    <xf numFmtId="164" fontId="7" fillId="0" borderId="21" xfId="0" applyNumberFormat="1" applyFont="1" applyBorder="1"/>
    <xf numFmtId="44" fontId="7" fillId="4" borderId="6" xfId="0" applyNumberFormat="1" applyFont="1" applyFill="1" applyBorder="1"/>
    <xf numFmtId="49" fontId="7" fillId="0" borderId="21" xfId="0" applyNumberFormat="1" applyFont="1" applyBorder="1" applyAlignment="1">
      <alignment horizontal="center"/>
    </xf>
    <xf numFmtId="0" fontId="7" fillId="2" borderId="21" xfId="0" applyFont="1" applyFill="1" applyBorder="1"/>
    <xf numFmtId="44" fontId="7" fillId="2" borderId="21" xfId="0" applyNumberFormat="1" applyFont="1" applyFill="1" applyBorder="1"/>
    <xf numFmtId="164" fontId="7" fillId="0" borderId="22" xfId="0" applyNumberFormat="1" applyFont="1" applyBorder="1"/>
    <xf numFmtId="0" fontId="7" fillId="2" borderId="12" xfId="0" applyFont="1" applyFill="1" applyBorder="1"/>
    <xf numFmtId="44" fontId="7" fillId="2" borderId="12" xfId="0" applyNumberFormat="1" applyFont="1" applyFill="1" applyBorder="1"/>
    <xf numFmtId="3" fontId="7" fillId="5" borderId="25" xfId="0" applyNumberFormat="1" applyFont="1" applyFill="1" applyBorder="1"/>
    <xf numFmtId="0" fontId="7" fillId="2" borderId="3" xfId="0" applyFont="1" applyFill="1" applyBorder="1"/>
    <xf numFmtId="0" fontId="7" fillId="0" borderId="26" xfId="0" applyFont="1" applyBorder="1" applyAlignment="1">
      <alignment horizontal="left"/>
    </xf>
    <xf numFmtId="0" fontId="8" fillId="2" borderId="11" xfId="0" applyFont="1" applyFill="1" applyBorder="1"/>
    <xf numFmtId="49" fontId="7" fillId="0" borderId="1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4" fontId="7" fillId="0" borderId="0" xfId="0" applyNumberFormat="1" applyFont="1"/>
    <xf numFmtId="0" fontId="7" fillId="0" borderId="4" xfId="0" applyFont="1" applyBorder="1" applyAlignment="1">
      <alignment horizontal="left"/>
    </xf>
    <xf numFmtId="0" fontId="7" fillId="2" borderId="17" xfId="0" applyFont="1" applyFill="1" applyBorder="1"/>
    <xf numFmtId="7" fontId="7" fillId="0" borderId="1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15" xfId="0" applyNumberFormat="1" applyFont="1" applyBorder="1"/>
    <xf numFmtId="0" fontId="8" fillId="2" borderId="17" xfId="0" applyFont="1" applyFill="1" applyBorder="1"/>
    <xf numFmtId="3" fontId="7" fillId="5" borderId="28" xfId="0" applyNumberFormat="1" applyFont="1" applyFill="1" applyBorder="1"/>
    <xf numFmtId="164" fontId="7" fillId="0" borderId="13" xfId="0" applyNumberFormat="1" applyFont="1" applyBorder="1"/>
    <xf numFmtId="3" fontId="7" fillId="0" borderId="4" xfId="0" applyNumberFormat="1" applyFont="1" applyBorder="1"/>
    <xf numFmtId="0" fontId="7" fillId="2" borderId="29" xfId="0" applyFont="1" applyFill="1" applyBorder="1"/>
    <xf numFmtId="49" fontId="7" fillId="0" borderId="16" xfId="0" applyNumberFormat="1" applyFont="1" applyBorder="1" applyAlignment="1">
      <alignment horizontal="center"/>
    </xf>
    <xf numFmtId="2" fontId="7" fillId="0" borderId="11" xfId="0" applyNumberFormat="1" applyFont="1" applyBorder="1"/>
    <xf numFmtId="3" fontId="7" fillId="0" borderId="26" xfId="0" applyNumberFormat="1" applyFont="1" applyBorder="1"/>
    <xf numFmtId="0" fontId="7" fillId="2" borderId="31" xfId="0" applyFont="1" applyFill="1" applyBorder="1"/>
    <xf numFmtId="164" fontId="7" fillId="0" borderId="32" xfId="0" applyNumberFormat="1" applyFont="1" applyBorder="1"/>
    <xf numFmtId="0" fontId="7" fillId="0" borderId="33" xfId="0" applyFont="1" applyBorder="1"/>
    <xf numFmtId="0" fontId="7" fillId="0" borderId="36" xfId="0" applyFont="1" applyBorder="1"/>
    <xf numFmtId="164" fontId="7" fillId="0" borderId="38" xfId="0" applyNumberFormat="1" applyFont="1" applyBorder="1"/>
    <xf numFmtId="0" fontId="7" fillId="0" borderId="5" xfId="0" applyFont="1" applyBorder="1"/>
    <xf numFmtId="44" fontId="7" fillId="0" borderId="5" xfId="0" applyNumberFormat="1" applyFont="1" applyBorder="1"/>
    <xf numFmtId="7" fontId="7" fillId="0" borderId="5" xfId="0" applyNumberFormat="1" applyFont="1" applyBorder="1" applyAlignment="1">
      <alignment horizontal="center"/>
    </xf>
    <xf numFmtId="164" fontId="7" fillId="0" borderId="40" xfId="0" applyNumberFormat="1" applyFont="1" applyBorder="1"/>
    <xf numFmtId="0" fontId="7" fillId="0" borderId="41" xfId="0" applyFont="1" applyBorder="1"/>
    <xf numFmtId="0" fontId="7" fillId="0" borderId="26" xfId="0" applyFont="1" applyBorder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2" borderId="1" xfId="0" applyFont="1" applyFill="1" applyBorder="1"/>
    <xf numFmtId="0" fontId="7" fillId="0" borderId="0" xfId="0" applyFont="1" applyAlignment="1">
      <alignment horizontal="left"/>
    </xf>
    <xf numFmtId="49" fontId="7" fillId="0" borderId="0" xfId="0" applyNumberFormat="1" applyFont="1"/>
    <xf numFmtId="37" fontId="7" fillId="0" borderId="0" xfId="0" applyNumberFormat="1" applyFont="1"/>
    <xf numFmtId="44" fontId="8" fillId="0" borderId="0" xfId="0" applyNumberFormat="1" applyFont="1"/>
    <xf numFmtId="0" fontId="3" fillId="0" borderId="0" xfId="0" applyFont="1" applyAlignment="1">
      <alignment horizontal="left"/>
    </xf>
    <xf numFmtId="7" fontId="7" fillId="0" borderId="21" xfId="0" applyNumberFormat="1" applyFont="1" applyBorder="1" applyAlignment="1">
      <alignment horizontal="center"/>
    </xf>
    <xf numFmtId="0" fontId="7" fillId="0" borderId="17" xfId="0" applyFont="1" applyBorder="1"/>
    <xf numFmtId="44" fontId="7" fillId="0" borderId="17" xfId="0" applyNumberFormat="1" applyFont="1" applyBorder="1"/>
    <xf numFmtId="7" fontId="7" fillId="0" borderId="17" xfId="0" applyNumberFormat="1" applyFont="1" applyBorder="1" applyAlignment="1">
      <alignment horizontal="center"/>
    </xf>
    <xf numFmtId="164" fontId="7" fillId="0" borderId="42" xfId="0" applyNumberFormat="1" applyFont="1" applyBorder="1"/>
    <xf numFmtId="0" fontId="7" fillId="0" borderId="43" xfId="0" applyFont="1" applyBorder="1"/>
    <xf numFmtId="0" fontId="7" fillId="0" borderId="6" xfId="0" applyFont="1" applyBorder="1"/>
    <xf numFmtId="44" fontId="7" fillId="0" borderId="6" xfId="0" applyNumberFormat="1" applyFont="1" applyBorder="1"/>
    <xf numFmtId="7" fontId="7" fillId="0" borderId="6" xfId="0" applyNumberFormat="1" applyFont="1" applyBorder="1" applyAlignment="1">
      <alignment horizontal="center"/>
    </xf>
    <xf numFmtId="164" fontId="7" fillId="0" borderId="44" xfId="0" applyNumberFormat="1" applyFont="1" applyBorder="1"/>
    <xf numFmtId="44" fontId="10" fillId="0" borderId="21" xfId="0" applyNumberFormat="1" applyFont="1" applyBorder="1"/>
    <xf numFmtId="164" fontId="10" fillId="0" borderId="22" xfId="0" applyNumberFormat="1" applyFont="1" applyBorder="1"/>
    <xf numFmtId="0" fontId="7" fillId="0" borderId="27" xfId="0" applyFont="1" applyBorder="1"/>
    <xf numFmtId="164" fontId="7" fillId="0" borderId="58" xfId="0" applyNumberFormat="1" applyFont="1" applyBorder="1"/>
    <xf numFmtId="44" fontId="7" fillId="0" borderId="26" xfId="0" applyNumberFormat="1" applyFont="1" applyBorder="1"/>
    <xf numFmtId="44" fontId="3" fillId="0" borderId="38" xfId="0" applyNumberFormat="1" applyFont="1" applyBorder="1"/>
    <xf numFmtId="3" fontId="9" fillId="9" borderId="66" xfId="1" applyNumberFormat="1" applyFont="1" applyFill="1" applyBorder="1" applyAlignment="1" applyProtection="1">
      <alignment horizontal="center"/>
      <protection locked="0"/>
    </xf>
    <xf numFmtId="3" fontId="9" fillId="0" borderId="67" xfId="1" applyNumberFormat="1" applyFont="1" applyBorder="1" applyAlignment="1" applyProtection="1">
      <alignment horizontal="center"/>
      <protection locked="0"/>
    </xf>
    <xf numFmtId="3" fontId="9" fillId="0" borderId="68" xfId="1" applyNumberFormat="1" applyFont="1" applyBorder="1" applyAlignment="1" applyProtection="1">
      <alignment horizontal="center"/>
      <protection locked="0"/>
    </xf>
    <xf numFmtId="3" fontId="9" fillId="0" borderId="66" xfId="1" applyNumberFormat="1" applyFont="1" applyBorder="1" applyAlignment="1" applyProtection="1">
      <alignment horizontal="center"/>
      <protection locked="0"/>
    </xf>
    <xf numFmtId="3" fontId="9" fillId="9" borderId="69" xfId="1" applyNumberFormat="1" applyFont="1" applyFill="1" applyBorder="1" applyAlignment="1" applyProtection="1">
      <alignment horizontal="center"/>
      <protection locked="0"/>
    </xf>
    <xf numFmtId="37" fontId="9" fillId="0" borderId="70" xfId="1" applyNumberFormat="1" applyFont="1" applyBorder="1" applyAlignment="1" applyProtection="1">
      <alignment horizontal="center" wrapText="1"/>
      <protection locked="0"/>
    </xf>
    <xf numFmtId="37" fontId="9" fillId="0" borderId="71" xfId="1" applyNumberFormat="1" applyFont="1" applyBorder="1" applyAlignment="1" applyProtection="1">
      <alignment horizontal="center"/>
      <protection locked="0"/>
    </xf>
    <xf numFmtId="3" fontId="9" fillId="9" borderId="72" xfId="1" applyNumberFormat="1" applyFont="1" applyFill="1" applyBorder="1" applyAlignment="1" applyProtection="1">
      <alignment horizontal="center"/>
      <protection locked="0"/>
    </xf>
    <xf numFmtId="3" fontId="9" fillId="9" borderId="71" xfId="1" applyNumberFormat="1" applyFont="1" applyFill="1" applyBorder="1" applyAlignment="1" applyProtection="1">
      <alignment horizontal="center"/>
      <protection locked="0"/>
    </xf>
    <xf numFmtId="0" fontId="9" fillId="0" borderId="73" xfId="0" applyFont="1" applyBorder="1" applyProtection="1">
      <protection locked="0"/>
    </xf>
    <xf numFmtId="3" fontId="9" fillId="9" borderId="72" xfId="0" applyNumberFormat="1" applyFont="1" applyFill="1" applyBorder="1" applyAlignment="1" applyProtection="1">
      <alignment horizontal="center"/>
      <protection locked="0"/>
    </xf>
    <xf numFmtId="0" fontId="13" fillId="0" borderId="75" xfId="0" applyFont="1" applyBorder="1" applyProtection="1">
      <protection locked="0"/>
    </xf>
    <xf numFmtId="0" fontId="9" fillId="0" borderId="75" xfId="0" applyFont="1" applyBorder="1" applyProtection="1">
      <protection locked="0"/>
    </xf>
    <xf numFmtId="0" fontId="9" fillId="12" borderId="77" xfId="0" applyFont="1" applyFill="1" applyBorder="1" applyAlignment="1" applyProtection="1">
      <alignment horizontal="center"/>
      <protection locked="0"/>
    </xf>
    <xf numFmtId="0" fontId="9" fillId="0" borderId="75" xfId="0" applyFont="1" applyBorder="1" applyAlignment="1" applyProtection="1">
      <alignment horizontal="center"/>
      <protection locked="0"/>
    </xf>
    <xf numFmtId="3" fontId="9" fillId="0" borderId="70" xfId="1" applyNumberFormat="1" applyFont="1" applyBorder="1" applyAlignment="1" applyProtection="1">
      <alignment horizontal="center"/>
      <protection locked="0"/>
    </xf>
    <xf numFmtId="3" fontId="9" fillId="0" borderId="79" xfId="1" applyNumberFormat="1" applyFont="1" applyBorder="1" applyAlignment="1" applyProtection="1">
      <alignment horizontal="center"/>
      <protection locked="0"/>
    </xf>
    <xf numFmtId="3" fontId="9" fillId="0" borderId="71" xfId="1" applyNumberFormat="1" applyFont="1" applyBorder="1" applyAlignment="1" applyProtection="1">
      <alignment horizontal="center"/>
      <protection locked="0"/>
    </xf>
    <xf numFmtId="0" fontId="0" fillId="0" borderId="70" xfId="0" applyBorder="1" applyProtection="1">
      <protection locked="0"/>
    </xf>
    <xf numFmtId="3" fontId="9" fillId="0" borderId="79" xfId="0" applyNumberFormat="1" applyFont="1" applyBorder="1" applyAlignment="1" applyProtection="1">
      <alignment horizontal="center"/>
      <protection locked="0"/>
    </xf>
    <xf numFmtId="3" fontId="9" fillId="0" borderId="71" xfId="0" applyNumberFormat="1" applyFont="1" applyBorder="1" applyAlignment="1" applyProtection="1">
      <alignment horizontal="center"/>
      <protection locked="0"/>
    </xf>
    <xf numFmtId="37" fontId="0" fillId="0" borderId="71" xfId="1" applyNumberFormat="1" applyFont="1" applyBorder="1" applyAlignment="1" applyProtection="1">
      <alignment horizontal="center"/>
      <protection locked="0"/>
    </xf>
    <xf numFmtId="3" fontId="9" fillId="0" borderId="80" xfId="1" applyNumberFormat="1" applyFont="1" applyBorder="1" applyAlignment="1" applyProtection="1">
      <alignment horizontal="center"/>
      <protection locked="0"/>
    </xf>
    <xf numFmtId="0" fontId="9" fillId="0" borderId="75" xfId="0" applyFont="1" applyBorder="1" applyAlignment="1" applyProtection="1">
      <alignment horizontal="right"/>
      <protection locked="0"/>
    </xf>
    <xf numFmtId="49" fontId="9" fillId="10" borderId="81" xfId="0" applyNumberFormat="1" applyFont="1" applyFill="1" applyBorder="1" applyAlignment="1" applyProtection="1">
      <alignment horizontal="center"/>
      <protection locked="0"/>
    </xf>
    <xf numFmtId="49" fontId="9" fillId="10" borderId="75" xfId="0" quotePrefix="1" applyNumberFormat="1" applyFont="1" applyFill="1" applyBorder="1" applyAlignment="1" applyProtection="1">
      <alignment horizontal="center"/>
      <protection locked="0"/>
    </xf>
    <xf numFmtId="49" fontId="9" fillId="12" borderId="75" xfId="0" applyNumberFormat="1" applyFont="1" applyFill="1" applyBorder="1" applyAlignment="1" applyProtection="1">
      <alignment horizontal="center"/>
      <protection locked="0"/>
    </xf>
    <xf numFmtId="0" fontId="9" fillId="12" borderId="75" xfId="0" applyFont="1" applyFill="1" applyBorder="1" applyAlignment="1" applyProtection="1">
      <alignment horizontal="center"/>
      <protection locked="0"/>
    </xf>
    <xf numFmtId="0" fontId="9" fillId="10" borderId="75" xfId="0" applyFont="1" applyFill="1" applyBorder="1" applyAlignment="1" applyProtection="1">
      <alignment horizontal="center"/>
      <protection locked="0"/>
    </xf>
    <xf numFmtId="0" fontId="9" fillId="0" borderId="73" xfId="0" applyFont="1" applyBorder="1" applyAlignment="1" applyProtection="1">
      <alignment horizontal="right"/>
      <protection locked="0"/>
    </xf>
    <xf numFmtId="49" fontId="9" fillId="0" borderId="75" xfId="0" quotePrefix="1" applyNumberFormat="1" applyFont="1" applyBorder="1" applyAlignment="1" applyProtection="1">
      <alignment horizontal="center"/>
      <protection locked="0"/>
    </xf>
    <xf numFmtId="49" fontId="9" fillId="0" borderId="75" xfId="0" applyNumberFormat="1" applyFont="1" applyBorder="1" applyAlignment="1" applyProtection="1">
      <alignment horizontal="center"/>
      <protection locked="0"/>
    </xf>
    <xf numFmtId="0" fontId="13" fillId="0" borderId="75" xfId="0" applyFont="1" applyBorder="1" applyAlignment="1" applyProtection="1">
      <alignment horizontal="center"/>
      <protection locked="0"/>
    </xf>
    <xf numFmtId="0" fontId="0" fillId="0" borderId="79" xfId="0" applyBorder="1" applyProtection="1">
      <protection locked="0"/>
    </xf>
    <xf numFmtId="49" fontId="9" fillId="0" borderId="81" xfId="0" applyNumberFormat="1" applyFont="1" applyBorder="1" applyAlignment="1" applyProtection="1">
      <alignment horizontal="center"/>
      <protection locked="0"/>
    </xf>
    <xf numFmtId="0" fontId="9" fillId="0" borderId="81" xfId="0" applyFont="1" applyBorder="1" applyAlignment="1" applyProtection="1">
      <alignment horizontal="center"/>
      <protection locked="0"/>
    </xf>
    <xf numFmtId="0" fontId="9" fillId="0" borderId="81" xfId="0" applyFont="1" applyBorder="1" applyProtection="1">
      <protection locked="0"/>
    </xf>
    <xf numFmtId="0" fontId="13" fillId="0" borderId="81" xfId="0" applyFont="1" applyBorder="1" applyProtection="1">
      <protection locked="0"/>
    </xf>
    <xf numFmtId="0" fontId="9" fillId="0" borderId="83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81" xfId="0" applyFont="1" applyBorder="1" applyAlignment="1" applyProtection="1">
      <alignment horizontal="right"/>
      <protection locked="0"/>
    </xf>
    <xf numFmtId="37" fontId="0" fillId="0" borderId="76" xfId="1" applyNumberFormat="1" applyFont="1" applyBorder="1" applyAlignment="1" applyProtection="1">
      <alignment horizontal="center"/>
      <protection locked="0"/>
    </xf>
    <xf numFmtId="3" fontId="9" fillId="0" borderId="76" xfId="1" applyNumberFormat="1" applyFont="1" applyBorder="1" applyAlignment="1" applyProtection="1">
      <alignment horizontal="center"/>
      <protection locked="0"/>
    </xf>
    <xf numFmtId="1" fontId="9" fillId="0" borderId="87" xfId="0" applyNumberFormat="1" applyFont="1" applyBorder="1" applyProtection="1">
      <protection locked="0"/>
    </xf>
    <xf numFmtId="44" fontId="9" fillId="12" borderId="75" xfId="0" applyNumberFormat="1" applyFont="1" applyFill="1" applyBorder="1" applyAlignment="1" applyProtection="1">
      <alignment horizontal="center"/>
      <protection locked="0"/>
    </xf>
    <xf numFmtId="7" fontId="9" fillId="0" borderId="75" xfId="1" applyNumberFormat="1" applyFont="1" applyBorder="1" applyAlignment="1">
      <alignment horizontal="center"/>
    </xf>
    <xf numFmtId="44" fontId="9" fillId="0" borderId="75" xfId="1" applyFont="1" applyBorder="1"/>
    <xf numFmtId="164" fontId="9" fillId="0" borderId="84" xfId="0" applyNumberFormat="1" applyFont="1" applyBorder="1"/>
    <xf numFmtId="3" fontId="9" fillId="9" borderId="79" xfId="1" applyNumberFormat="1" applyFont="1" applyFill="1" applyBorder="1" applyAlignment="1" applyProtection="1">
      <alignment horizontal="center"/>
      <protection locked="0"/>
    </xf>
    <xf numFmtId="44" fontId="9" fillId="12" borderId="73" xfId="0" applyNumberFormat="1" applyFont="1" applyFill="1" applyBorder="1" applyAlignment="1" applyProtection="1">
      <alignment horizontal="center"/>
      <protection locked="0"/>
    </xf>
    <xf numFmtId="3" fontId="9" fillId="0" borderId="89" xfId="1" applyNumberFormat="1" applyFont="1" applyBorder="1" applyAlignment="1" applyProtection="1">
      <alignment horizontal="center"/>
      <protection locked="0"/>
    </xf>
    <xf numFmtId="0" fontId="0" fillId="0" borderId="76" xfId="0" applyBorder="1" applyProtection="1">
      <protection locked="0"/>
    </xf>
    <xf numFmtId="44" fontId="9" fillId="12" borderId="81" xfId="0" applyNumberFormat="1" applyFont="1" applyFill="1" applyBorder="1" applyAlignment="1" applyProtection="1">
      <alignment horizontal="center"/>
      <protection locked="0"/>
    </xf>
    <xf numFmtId="0" fontId="9" fillId="15" borderId="75" xfId="0" applyFont="1" applyFill="1" applyBorder="1" applyProtection="1">
      <protection locked="0"/>
    </xf>
    <xf numFmtId="0" fontId="9" fillId="15" borderId="73" xfId="0" applyFont="1" applyFill="1" applyBorder="1" applyProtection="1">
      <protection locked="0"/>
    </xf>
    <xf numFmtId="0" fontId="9" fillId="16" borderId="75" xfId="0" applyFont="1" applyFill="1" applyBorder="1" applyProtection="1">
      <protection locked="0"/>
    </xf>
    <xf numFmtId="44" fontId="9" fillId="16" borderId="75" xfId="1" applyFont="1" applyFill="1" applyBorder="1" applyProtection="1">
      <protection locked="0"/>
    </xf>
    <xf numFmtId="7" fontId="9" fillId="16" borderId="75" xfId="1" applyNumberFormat="1" applyFont="1" applyFill="1" applyBorder="1" applyAlignment="1">
      <alignment horizontal="center"/>
    </xf>
    <xf numFmtId="44" fontId="9" fillId="16" borderId="75" xfId="1" applyFont="1" applyFill="1" applyBorder="1"/>
    <xf numFmtId="164" fontId="9" fillId="16" borderId="84" xfId="0" applyNumberFormat="1" applyFont="1" applyFill="1" applyBorder="1"/>
    <xf numFmtId="0" fontId="9" fillId="16" borderId="85" xfId="0" applyFont="1" applyFill="1" applyBorder="1" applyProtection="1">
      <protection locked="0"/>
    </xf>
    <xf numFmtId="0" fontId="9" fillId="16" borderId="77" xfId="0" applyFont="1" applyFill="1" applyBorder="1" applyProtection="1">
      <protection locked="0"/>
    </xf>
    <xf numFmtId="0" fontId="9" fillId="16" borderId="81" xfId="0" applyFont="1" applyFill="1" applyBorder="1" applyProtection="1">
      <protection locked="0"/>
    </xf>
    <xf numFmtId="44" fontId="9" fillId="16" borderId="81" xfId="1" applyFont="1" applyFill="1" applyBorder="1" applyProtection="1">
      <protection locked="0"/>
    </xf>
    <xf numFmtId="7" fontId="9" fillId="16" borderId="81" xfId="1" applyNumberFormat="1" applyFont="1" applyFill="1" applyBorder="1" applyAlignment="1">
      <alignment horizontal="center"/>
    </xf>
    <xf numFmtId="44" fontId="9" fillId="16" borderId="81" xfId="1" applyFont="1" applyFill="1" applyBorder="1"/>
    <xf numFmtId="164" fontId="9" fillId="16" borderId="86" xfId="0" applyNumberFormat="1" applyFont="1" applyFill="1" applyBorder="1"/>
    <xf numFmtId="1" fontId="9" fillId="16" borderId="87" xfId="0" applyNumberFormat="1" applyFont="1" applyFill="1" applyBorder="1" applyProtection="1">
      <protection locked="0"/>
    </xf>
    <xf numFmtId="7" fontId="9" fillId="16" borderId="73" xfId="1" applyNumberFormat="1" applyFont="1" applyFill="1" applyBorder="1" applyAlignment="1">
      <alignment horizontal="center"/>
    </xf>
    <xf numFmtId="44" fontId="9" fillId="16" borderId="73" xfId="1" applyFont="1" applyFill="1" applyBorder="1"/>
    <xf numFmtId="164" fontId="9" fillId="16" borderId="88" xfId="0" applyNumberFormat="1" applyFont="1" applyFill="1" applyBorder="1"/>
    <xf numFmtId="3" fontId="9" fillId="9" borderId="91" xfId="1" applyNumberFormat="1" applyFont="1" applyFill="1" applyBorder="1" applyAlignment="1" applyProtection="1">
      <alignment horizontal="center"/>
      <protection locked="0"/>
    </xf>
    <xf numFmtId="3" fontId="9" fillId="0" borderId="92" xfId="1" applyNumberFormat="1" applyFont="1" applyBorder="1" applyAlignment="1" applyProtection="1">
      <alignment horizontal="center"/>
      <protection locked="0"/>
    </xf>
    <xf numFmtId="3" fontId="9" fillId="0" borderId="72" xfId="1" applyNumberFormat="1" applyFont="1" applyBorder="1" applyAlignment="1" applyProtection="1">
      <alignment horizontal="center"/>
      <protection locked="0"/>
    </xf>
    <xf numFmtId="3" fontId="9" fillId="18" borderId="71" xfId="1" applyNumberFormat="1" applyFont="1" applyFill="1" applyBorder="1" applyAlignment="1" applyProtection="1">
      <alignment horizontal="center"/>
      <protection locked="0"/>
    </xf>
    <xf numFmtId="37" fontId="15" fillId="0" borderId="71" xfId="1" applyNumberFormat="1" applyBorder="1" applyAlignment="1" applyProtection="1">
      <alignment horizontal="center"/>
      <protection locked="0"/>
    </xf>
    <xf numFmtId="37" fontId="0" fillId="0" borderId="0" xfId="1" applyNumberFormat="1" applyFont="1" applyAlignment="1" applyProtection="1">
      <alignment horizontal="center"/>
      <protection locked="0"/>
    </xf>
    <xf numFmtId="0" fontId="7" fillId="0" borderId="12" xfId="0" applyFont="1" applyBorder="1"/>
    <xf numFmtId="7" fontId="7" fillId="0" borderId="12" xfId="0" applyNumberFormat="1" applyFont="1" applyBorder="1" applyAlignment="1">
      <alignment horizontal="center"/>
    </xf>
    <xf numFmtId="44" fontId="7" fillId="0" borderId="12" xfId="0" applyNumberFormat="1" applyFont="1" applyBorder="1"/>
    <xf numFmtId="49" fontId="9" fillId="10" borderId="75" xfId="0" applyNumberFormat="1" applyFont="1" applyFill="1" applyBorder="1" applyAlignment="1" applyProtection="1">
      <alignment horizontal="center"/>
      <protection locked="0"/>
    </xf>
    <xf numFmtId="0" fontId="9" fillId="0" borderId="74" xfId="0" applyFont="1" applyBorder="1" applyProtection="1">
      <protection locked="0"/>
    </xf>
    <xf numFmtId="0" fontId="9" fillId="0" borderId="74" xfId="0" applyFont="1" applyBorder="1" applyAlignment="1" applyProtection="1">
      <alignment horizontal="center"/>
      <protection locked="0"/>
    </xf>
    <xf numFmtId="49" fontId="9" fillId="0" borderId="74" xfId="0" applyNumberFormat="1" applyFont="1" applyBorder="1" applyAlignment="1" applyProtection="1">
      <alignment horizontal="center"/>
      <protection locked="0"/>
    </xf>
    <xf numFmtId="0" fontId="7" fillId="0" borderId="3" xfId="0" applyFont="1" applyBorder="1"/>
    <xf numFmtId="0" fontId="7" fillId="0" borderId="93" xfId="0" applyFont="1" applyBorder="1"/>
    <xf numFmtId="44" fontId="7" fillId="0" borderId="3" xfId="0" applyNumberFormat="1" applyFont="1" applyBorder="1"/>
    <xf numFmtId="0" fontId="5" fillId="0" borderId="0" xfId="0" applyFont="1"/>
    <xf numFmtId="0" fontId="9" fillId="0" borderId="12" xfId="0" applyFont="1" applyBorder="1" applyAlignment="1">
      <alignment horizontal="center"/>
    </xf>
    <xf numFmtId="44" fontId="7" fillId="0" borderId="93" xfId="0" applyNumberFormat="1" applyFont="1" applyBorder="1"/>
    <xf numFmtId="164" fontId="7" fillId="0" borderId="96" xfId="0" applyNumberFormat="1" applyFont="1" applyBorder="1"/>
    <xf numFmtId="44" fontId="3" fillId="4" borderId="2" xfId="0" applyNumberFormat="1" applyFont="1" applyFill="1" applyBorder="1" applyProtection="1">
      <protection locked="0"/>
    </xf>
    <xf numFmtId="7" fontId="7" fillId="0" borderId="103" xfId="0" applyNumberFormat="1" applyFont="1" applyBorder="1" applyAlignment="1">
      <alignment horizontal="center"/>
    </xf>
    <xf numFmtId="44" fontId="7" fillId="0" borderId="103" xfId="0" applyNumberFormat="1" applyFont="1" applyBorder="1"/>
    <xf numFmtId="164" fontId="7" fillId="0" borderId="104" xfId="0" applyNumberFormat="1" applyFont="1" applyBorder="1"/>
    <xf numFmtId="7" fontId="7" fillId="0" borderId="75" xfId="0" applyNumberFormat="1" applyFont="1" applyBorder="1" applyAlignment="1">
      <alignment horizontal="center"/>
    </xf>
    <xf numFmtId="44" fontId="7" fillId="0" borderId="75" xfId="0" applyNumberFormat="1" applyFont="1" applyBorder="1"/>
    <xf numFmtId="164" fontId="7" fillId="0" borderId="84" xfId="0" applyNumberFormat="1" applyFont="1" applyBorder="1"/>
    <xf numFmtId="164" fontId="7" fillId="0" borderId="105" xfId="0" applyNumberFormat="1" applyFont="1" applyBorder="1"/>
    <xf numFmtId="164" fontId="7" fillId="0" borderId="106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44" fontId="20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9" fillId="0" borderId="75" xfId="0" applyFont="1" applyBorder="1" applyAlignment="1" applyProtection="1">
      <alignment horizontal="left"/>
      <protection locked="0"/>
    </xf>
    <xf numFmtId="0" fontId="9" fillId="0" borderId="0" xfId="0" applyFont="1"/>
    <xf numFmtId="7" fontId="7" fillId="0" borderId="93" xfId="0" applyNumberFormat="1" applyFont="1" applyBorder="1" applyAlignment="1">
      <alignment horizontal="center"/>
    </xf>
    <xf numFmtId="44" fontId="7" fillId="0" borderId="3" xfId="0" applyNumberFormat="1" applyFont="1" applyBorder="1" applyAlignment="1">
      <alignment horizontal="center"/>
    </xf>
    <xf numFmtId="0" fontId="13" fillId="11" borderId="81" xfId="0" applyFont="1" applyFill="1" applyBorder="1" applyProtection="1">
      <protection locked="0"/>
    </xf>
    <xf numFmtId="0" fontId="9" fillId="0" borderId="77" xfId="0" applyFont="1" applyBorder="1" applyAlignment="1" applyProtection="1">
      <alignment horizontal="center"/>
      <protection locked="0"/>
    </xf>
    <xf numFmtId="0" fontId="9" fillId="0" borderId="109" xfId="0" applyFont="1" applyBorder="1" applyProtection="1">
      <protection locked="0"/>
    </xf>
    <xf numFmtId="0" fontId="9" fillId="0" borderId="99" xfId="0" applyFont="1" applyBorder="1" applyAlignment="1" applyProtection="1">
      <alignment horizontal="left"/>
      <protection locked="0"/>
    </xf>
    <xf numFmtId="0" fontId="7" fillId="0" borderId="75" xfId="0" applyFont="1" applyBorder="1"/>
    <xf numFmtId="3" fontId="9" fillId="9" borderId="7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49" fontId="5" fillId="0" borderId="0" xfId="0" applyNumberFormat="1" applyFont="1"/>
    <xf numFmtId="44" fontId="5" fillId="0" borderId="0" xfId="0" applyNumberFormat="1" applyFont="1"/>
    <xf numFmtId="49" fontId="9" fillId="0" borderId="12" xfId="0" applyNumberFormat="1" applyFont="1" applyBorder="1" applyAlignment="1">
      <alignment horizontal="center"/>
    </xf>
    <xf numFmtId="0" fontId="9" fillId="0" borderId="63" xfId="0" applyFont="1" applyBorder="1" applyAlignment="1">
      <alignment horizontal="left"/>
    </xf>
    <xf numFmtId="0" fontId="5" fillId="0" borderId="75" xfId="0" applyFont="1" applyBorder="1" applyProtection="1">
      <protection locked="0"/>
    </xf>
    <xf numFmtId="0" fontId="5" fillId="0" borderId="73" xfId="0" applyFont="1" applyBorder="1" applyProtection="1">
      <protection locked="0"/>
    </xf>
    <xf numFmtId="49" fontId="9" fillId="0" borderId="0" xfId="0" applyNumberFormat="1" applyFont="1"/>
    <xf numFmtId="0" fontId="9" fillId="0" borderId="121" xfId="0" applyFont="1" applyBorder="1" applyProtection="1">
      <protection locked="0"/>
    </xf>
    <xf numFmtId="7" fontId="7" fillId="0" borderId="122" xfId="0" applyNumberFormat="1" applyFont="1" applyBorder="1" applyAlignment="1">
      <alignment horizontal="center"/>
    </xf>
    <xf numFmtId="44" fontId="7" fillId="0" borderId="122" xfId="0" applyNumberFormat="1" applyFont="1" applyBorder="1"/>
    <xf numFmtId="164" fontId="7" fillId="0" borderId="124" xfId="0" applyNumberFormat="1" applyFont="1" applyBorder="1"/>
    <xf numFmtId="0" fontId="9" fillId="0" borderId="125" xfId="0" applyFont="1" applyBorder="1" applyProtection="1">
      <protection locked="0"/>
    </xf>
    <xf numFmtId="49" fontId="9" fillId="0" borderId="125" xfId="0" quotePrefix="1" applyNumberFormat="1" applyFont="1" applyBorder="1" applyAlignment="1" applyProtection="1">
      <alignment horizontal="center"/>
      <protection locked="0"/>
    </xf>
    <xf numFmtId="0" fontId="5" fillId="0" borderId="125" xfId="0" applyFont="1" applyBorder="1" applyProtection="1">
      <protection locked="0"/>
    </xf>
    <xf numFmtId="3" fontId="9" fillId="0" borderId="126" xfId="1" applyNumberFormat="1" applyFont="1" applyBorder="1" applyAlignment="1" applyProtection="1">
      <alignment horizontal="center"/>
      <protection locked="0"/>
    </xf>
    <xf numFmtId="1" fontId="9" fillId="0" borderId="125" xfId="0" applyNumberFormat="1" applyFont="1" applyBorder="1" applyProtection="1">
      <protection locked="0"/>
    </xf>
    <xf numFmtId="44" fontId="9" fillId="0" borderId="125" xfId="1" applyFont="1" applyBorder="1" applyProtection="1">
      <protection locked="0"/>
    </xf>
    <xf numFmtId="7" fontId="9" fillId="0" borderId="125" xfId="1" applyNumberFormat="1" applyFont="1" applyBorder="1" applyAlignment="1">
      <alignment horizontal="center"/>
    </xf>
    <xf numFmtId="44" fontId="9" fillId="0" borderId="125" xfId="1" applyFont="1" applyBorder="1"/>
    <xf numFmtId="164" fontId="9" fillId="0" borderId="127" xfId="0" applyNumberFormat="1" applyFont="1" applyBorder="1"/>
    <xf numFmtId="0" fontId="13" fillId="11" borderId="75" xfId="0" applyFont="1" applyFill="1" applyBorder="1" applyProtection="1">
      <protection locked="0"/>
    </xf>
    <xf numFmtId="3" fontId="7" fillId="3" borderId="2" xfId="0" applyNumberFormat="1" applyFont="1" applyFill="1" applyBorder="1" applyAlignment="1" applyProtection="1">
      <alignment horizontal="center"/>
      <protection locked="0"/>
    </xf>
    <xf numFmtId="3" fontId="7" fillId="3" borderId="25" xfId="0" applyNumberFormat="1" applyFont="1" applyFill="1" applyBorder="1" applyAlignment="1" applyProtection="1">
      <alignment horizontal="center"/>
      <protection locked="0"/>
    </xf>
    <xf numFmtId="3" fontId="7" fillId="0" borderId="4" xfId="0" applyNumberFormat="1" applyFont="1" applyBorder="1" applyAlignment="1" applyProtection="1">
      <alignment horizontal="center"/>
      <protection locked="0"/>
    </xf>
    <xf numFmtId="3" fontId="7" fillId="3" borderId="35" xfId="0" applyNumberFormat="1" applyFont="1" applyFill="1" applyBorder="1" applyAlignment="1" applyProtection="1">
      <alignment horizontal="center"/>
      <protection locked="0"/>
    </xf>
    <xf numFmtId="3" fontId="7" fillId="0" borderId="12" xfId="0" applyNumberFormat="1" applyFont="1" applyBorder="1" applyAlignment="1" applyProtection="1">
      <alignment horizontal="center"/>
      <protection locked="0"/>
    </xf>
    <xf numFmtId="3" fontId="7" fillId="3" borderId="12" xfId="0" applyNumberFormat="1" applyFont="1" applyFill="1" applyBorder="1" applyAlignment="1" applyProtection="1">
      <alignment horizontal="center"/>
      <protection locked="0"/>
    </xf>
    <xf numFmtId="3" fontId="7" fillId="0" borderId="6" xfId="0" applyNumberFormat="1" applyFont="1" applyBorder="1" applyAlignment="1" applyProtection="1">
      <alignment horizontal="center"/>
      <protection locked="0"/>
    </xf>
    <xf numFmtId="3" fontId="7" fillId="0" borderId="21" xfId="0" applyNumberFormat="1" applyFont="1" applyBorder="1" applyAlignment="1" applyProtection="1">
      <alignment horizontal="center"/>
      <protection locked="0"/>
    </xf>
    <xf numFmtId="3" fontId="7" fillId="0" borderId="122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3" fontId="7" fillId="0" borderId="43" xfId="0" applyNumberFormat="1" applyFont="1" applyBorder="1" applyAlignment="1" applyProtection="1">
      <alignment horizontal="center"/>
      <protection locked="0"/>
    </xf>
    <xf numFmtId="3" fontId="7" fillId="0" borderId="5" xfId="0" applyNumberFormat="1" applyFont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3" fontId="10" fillId="0" borderId="35" xfId="0" applyNumberFormat="1" applyFont="1" applyBorder="1" applyAlignment="1" applyProtection="1">
      <alignment horizontal="center"/>
      <protection locked="0"/>
    </xf>
    <xf numFmtId="37" fontId="3" fillId="0" borderId="6" xfId="0" applyNumberFormat="1" applyFont="1" applyBorder="1" applyAlignment="1" applyProtection="1">
      <alignment horizontal="center"/>
      <protection locked="0"/>
    </xf>
    <xf numFmtId="37" fontId="3" fillId="0" borderId="12" xfId="0" applyNumberFormat="1" applyFont="1" applyBorder="1" applyAlignment="1" applyProtection="1">
      <alignment horizontal="center"/>
      <protection locked="0"/>
    </xf>
    <xf numFmtId="3" fontId="7" fillId="0" borderId="35" xfId="0" applyNumberFormat="1" applyFont="1" applyBorder="1" applyAlignment="1" applyProtection="1">
      <alignment horizontal="center"/>
      <protection locked="0"/>
    </xf>
    <xf numFmtId="3" fontId="7" fillId="3" borderId="11" xfId="0" applyNumberFormat="1" applyFont="1" applyFill="1" applyBorder="1" applyAlignment="1" applyProtection="1">
      <alignment horizontal="center"/>
      <protection locked="0"/>
    </xf>
    <xf numFmtId="3" fontId="7" fillId="3" borderId="16" xfId="0" applyNumberFormat="1" applyFont="1" applyFill="1" applyBorder="1" applyAlignment="1" applyProtection="1">
      <alignment horizontal="center"/>
      <protection locked="0"/>
    </xf>
    <xf numFmtId="3" fontId="7" fillId="3" borderId="17" xfId="0" applyNumberFormat="1" applyFont="1" applyFill="1" applyBorder="1" applyAlignment="1" applyProtection="1">
      <alignment horizontal="center"/>
      <protection locked="0"/>
    </xf>
    <xf numFmtId="3" fontId="7" fillId="0" borderId="16" xfId="0" applyNumberFormat="1" applyFont="1" applyBorder="1" applyAlignment="1" applyProtection="1">
      <alignment horizontal="center"/>
      <protection locked="0"/>
    </xf>
    <xf numFmtId="3" fontId="7" fillId="0" borderId="9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37" xfId="0" applyNumberFormat="1" applyFont="1" applyBorder="1" applyAlignment="1" applyProtection="1">
      <alignment horizontal="center"/>
      <protection locked="0"/>
    </xf>
    <xf numFmtId="37" fontId="3" fillId="0" borderId="4" xfId="0" applyNumberFormat="1" applyFont="1" applyBorder="1" applyAlignment="1" applyProtection="1">
      <alignment horizontal="center"/>
      <protection locked="0"/>
    </xf>
    <xf numFmtId="3" fontId="7" fillId="0" borderId="50" xfId="0" applyNumberFormat="1" applyFont="1" applyBorder="1" applyAlignment="1" applyProtection="1">
      <alignment horizontal="center"/>
      <protection locked="0"/>
    </xf>
    <xf numFmtId="3" fontId="7" fillId="2" borderId="37" xfId="0" applyNumberFormat="1" applyFont="1" applyFill="1" applyBorder="1" applyAlignment="1" applyProtection="1">
      <alignment horizontal="center"/>
      <protection locked="0"/>
    </xf>
    <xf numFmtId="3" fontId="7" fillId="0" borderId="26" xfId="0" applyNumberFormat="1" applyFont="1" applyBorder="1" applyAlignment="1" applyProtection="1">
      <alignment horizontal="center"/>
      <protection locked="0"/>
    </xf>
    <xf numFmtId="44" fontId="7" fillId="0" borderId="26" xfId="0" applyNumberFormat="1" applyFont="1" applyBorder="1" applyAlignment="1">
      <alignment horizontal="center"/>
    </xf>
    <xf numFmtId="44" fontId="7" fillId="0" borderId="53" xfId="0" applyNumberFormat="1" applyFont="1" applyBorder="1" applyAlignment="1">
      <alignment horizontal="center"/>
    </xf>
    <xf numFmtId="0" fontId="7" fillId="0" borderId="31" xfId="0" applyFont="1" applyBorder="1"/>
    <xf numFmtId="3" fontId="9" fillId="0" borderId="68" xfId="1" applyNumberFormat="1" applyFont="1" applyFill="1" applyBorder="1" applyAlignment="1" applyProtection="1">
      <alignment horizontal="center"/>
      <protection locked="0"/>
    </xf>
    <xf numFmtId="0" fontId="9" fillId="11" borderId="34" xfId="0" applyFont="1" applyFill="1" applyBorder="1" applyAlignment="1" applyProtection="1">
      <alignment horizontal="left"/>
      <protection locked="0"/>
    </xf>
    <xf numFmtId="0" fontId="9" fillId="11" borderId="100" xfId="0" applyFont="1" applyFill="1" applyBorder="1" applyAlignment="1" applyProtection="1">
      <alignment horizontal="left"/>
      <protection locked="0"/>
    </xf>
    <xf numFmtId="0" fontId="9" fillId="0" borderId="100" xfId="0" applyFont="1" applyBorder="1" applyAlignment="1" applyProtection="1">
      <alignment horizontal="left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9" fillId="11" borderId="82" xfId="0" applyFont="1" applyFill="1" applyBorder="1" applyAlignment="1" applyProtection="1">
      <alignment horizontal="left"/>
      <protection locked="0"/>
    </xf>
    <xf numFmtId="0" fontId="9" fillId="0" borderId="66" xfId="0" applyFont="1" applyBorder="1" applyAlignment="1" applyProtection="1">
      <alignment horizontal="left"/>
      <protection locked="0"/>
    </xf>
    <xf numFmtId="0" fontId="9" fillId="11" borderId="68" xfId="0" applyFont="1" applyFill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82" xfId="0" applyFont="1" applyBorder="1" applyAlignment="1" applyProtection="1">
      <alignment horizontal="left"/>
      <protection locked="0"/>
    </xf>
    <xf numFmtId="7" fontId="7" fillId="0" borderId="3" xfId="0" applyNumberFormat="1" applyFont="1" applyBorder="1" applyAlignment="1">
      <alignment horizontal="center"/>
    </xf>
    <xf numFmtId="164" fontId="7" fillId="0" borderId="133" xfId="0" applyNumberFormat="1" applyFont="1" applyBorder="1"/>
    <xf numFmtId="164" fontId="7" fillId="0" borderId="134" xfId="0" applyNumberFormat="1" applyFont="1" applyBorder="1"/>
    <xf numFmtId="3" fontId="10" fillId="0" borderId="164" xfId="0" applyNumberFormat="1" applyFont="1" applyBorder="1" applyAlignment="1" applyProtection="1">
      <alignment horizontal="center"/>
      <protection locked="0"/>
    </xf>
    <xf numFmtId="44" fontId="10" fillId="0" borderId="140" xfId="0" applyNumberFormat="1" applyFont="1" applyBorder="1"/>
    <xf numFmtId="164" fontId="10" fillId="0" borderId="165" xfId="0" applyNumberFormat="1" applyFont="1" applyBorder="1"/>
    <xf numFmtId="37" fontId="3" fillId="0" borderId="166" xfId="0" applyNumberFormat="1" applyFont="1" applyBorder="1" applyAlignment="1" applyProtection="1">
      <alignment horizontal="center"/>
      <protection locked="0"/>
    </xf>
    <xf numFmtId="44" fontId="3" fillId="0" borderId="140" xfId="0" applyNumberFormat="1" applyFont="1" applyBorder="1"/>
    <xf numFmtId="44" fontId="3" fillId="0" borderId="165" xfId="0" applyNumberFormat="1" applyFont="1" applyBorder="1"/>
    <xf numFmtId="44" fontId="7" fillId="0" borderId="140" xfId="0" applyNumberFormat="1" applyFont="1" applyBorder="1"/>
    <xf numFmtId="7" fontId="7" fillId="0" borderId="140" xfId="0" applyNumberFormat="1" applyFont="1" applyBorder="1" applyAlignment="1">
      <alignment horizontal="center"/>
    </xf>
    <xf numFmtId="164" fontId="7" fillId="0" borderId="165" xfId="0" applyNumberFormat="1" applyFont="1" applyBorder="1"/>
    <xf numFmtId="3" fontId="7" fillId="0" borderId="168" xfId="0" applyNumberFormat="1" applyFont="1" applyBorder="1" applyAlignment="1" applyProtection="1">
      <alignment horizontal="center"/>
      <protection locked="0"/>
    </xf>
    <xf numFmtId="44" fontId="7" fillId="0" borderId="169" xfId="0" applyNumberFormat="1" applyFont="1" applyBorder="1" applyAlignment="1">
      <alignment horizontal="center"/>
    </xf>
    <xf numFmtId="44" fontId="7" fillId="0" borderId="170" xfId="0" applyNumberFormat="1" applyFont="1" applyBorder="1" applyAlignment="1">
      <alignment horizontal="center"/>
    </xf>
    <xf numFmtId="49" fontId="10" fillId="12" borderId="75" xfId="0" applyNumberFormat="1" applyFont="1" applyFill="1" applyBorder="1" applyAlignment="1" applyProtection="1">
      <alignment horizontal="center"/>
      <protection locked="0"/>
    </xf>
    <xf numFmtId="0" fontId="10" fillId="12" borderId="75" xfId="0" applyFont="1" applyFill="1" applyBorder="1" applyAlignment="1" applyProtection="1">
      <alignment horizontal="center"/>
      <protection locked="0"/>
    </xf>
    <xf numFmtId="3" fontId="9" fillId="53" borderId="69" xfId="1" applyNumberFormat="1" applyFont="1" applyFill="1" applyBorder="1" applyAlignment="1" applyProtection="1">
      <alignment horizontal="center"/>
      <protection locked="0"/>
    </xf>
    <xf numFmtId="0" fontId="7" fillId="0" borderId="65" xfId="0" applyFont="1" applyBorder="1"/>
    <xf numFmtId="0" fontId="9" fillId="0" borderId="41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21" fillId="0" borderId="3" xfId="0" applyFont="1" applyBorder="1"/>
    <xf numFmtId="0" fontId="9" fillId="0" borderId="4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37" fontId="7" fillId="0" borderId="5" xfId="0" applyNumberFormat="1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0" fontId="7" fillId="0" borderId="8" xfId="0" applyFont="1" applyBorder="1"/>
    <xf numFmtId="37" fontId="7" fillId="0" borderId="12" xfId="0" applyNumberFormat="1" applyFont="1" applyBorder="1" applyAlignment="1">
      <alignment horizontal="center"/>
    </xf>
    <xf numFmtId="44" fontId="7" fillId="0" borderId="12" xfId="0" applyNumberFormat="1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8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/>
    <xf numFmtId="0" fontId="9" fillId="0" borderId="8" xfId="0" applyFont="1" applyBorder="1"/>
    <xf numFmtId="37" fontId="3" fillId="0" borderId="8" xfId="0" applyNumberFormat="1" applyFont="1" applyBorder="1" applyAlignment="1">
      <alignment horizontal="center"/>
    </xf>
    <xf numFmtId="44" fontId="3" fillId="0" borderId="8" xfId="0" applyNumberFormat="1" applyFont="1" applyBorder="1"/>
    <xf numFmtId="0" fontId="3" fillId="0" borderId="8" xfId="0" applyFont="1" applyBorder="1" applyProtection="1">
      <protection locked="0"/>
    </xf>
    <xf numFmtId="0" fontId="3" fillId="0" borderId="8" xfId="0" applyFont="1" applyBorder="1"/>
    <xf numFmtId="44" fontId="7" fillId="0" borderId="8" xfId="0" applyNumberFormat="1" applyFont="1" applyBorder="1"/>
    <xf numFmtId="164" fontId="7" fillId="0" borderId="28" xfId="0" applyNumberFormat="1" applyFont="1" applyBorder="1"/>
    <xf numFmtId="44" fontId="7" fillId="0" borderId="37" xfId="0" applyNumberFormat="1" applyFont="1" applyBorder="1"/>
    <xf numFmtId="0" fontId="3" fillId="0" borderId="5" xfId="0" applyFont="1" applyBorder="1" applyProtection="1">
      <protection locked="0"/>
    </xf>
    <xf numFmtId="3" fontId="7" fillId="0" borderId="8" xfId="0" applyNumberFormat="1" applyFont="1" applyBorder="1" applyAlignment="1" applyProtection="1">
      <alignment horizontal="center"/>
      <protection locked="0"/>
    </xf>
    <xf numFmtId="3" fontId="7" fillId="0" borderId="3" xfId="0" applyNumberFormat="1" applyFont="1" applyBorder="1" applyAlignment="1" applyProtection="1">
      <alignment horizontal="center"/>
      <protection locked="0"/>
    </xf>
    <xf numFmtId="3" fontId="7" fillId="0" borderId="57" xfId="0" applyNumberFormat="1" applyFont="1" applyBorder="1" applyAlignment="1" applyProtection="1">
      <alignment horizontal="center"/>
      <protection locked="0"/>
    </xf>
    <xf numFmtId="44" fontId="7" fillId="0" borderId="57" xfId="0" applyNumberFormat="1" applyFont="1" applyBorder="1"/>
    <xf numFmtId="3" fontId="7" fillId="0" borderId="39" xfId="0" applyNumberFormat="1" applyFont="1" applyBorder="1" applyAlignment="1" applyProtection="1">
      <alignment horizontal="center"/>
      <protection locked="0"/>
    </xf>
    <xf numFmtId="37" fontId="3" fillId="0" borderId="5" xfId="0" applyNumberFormat="1" applyFont="1" applyBorder="1" applyAlignment="1" applyProtection="1">
      <alignment horizontal="center"/>
      <protection locked="0"/>
    </xf>
    <xf numFmtId="3" fontId="7" fillId="0" borderId="31" xfId="0" applyNumberFormat="1" applyFont="1" applyBorder="1" applyAlignment="1" applyProtection="1">
      <alignment horizontal="center"/>
      <protection locked="0"/>
    </xf>
    <xf numFmtId="44" fontId="7" fillId="0" borderId="55" xfId="0" applyNumberFormat="1" applyFont="1" applyBorder="1"/>
    <xf numFmtId="44" fontId="7" fillId="0" borderId="64" xfId="0" applyNumberFormat="1" applyFont="1" applyBorder="1"/>
    <xf numFmtId="3" fontId="7" fillId="0" borderId="53" xfId="0" applyNumberFormat="1" applyFont="1" applyBorder="1" applyAlignment="1" applyProtection="1">
      <alignment horizontal="center"/>
      <protection locked="0"/>
    </xf>
    <xf numFmtId="37" fontId="3" fillId="0" borderId="37" xfId="0" applyNumberFormat="1" applyFont="1" applyBorder="1" applyAlignment="1" applyProtection="1">
      <alignment horizontal="center"/>
      <protection locked="0"/>
    </xf>
    <xf numFmtId="44" fontId="3" fillId="0" borderId="37" xfId="0" applyNumberFormat="1" applyFont="1" applyBorder="1"/>
    <xf numFmtId="44" fontId="7" fillId="0" borderId="65" xfId="0" applyNumberFormat="1" applyFont="1" applyBorder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37" fontId="7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37" fontId="7" fillId="0" borderId="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8" xfId="0" applyFont="1" applyBorder="1"/>
    <xf numFmtId="49" fontId="3" fillId="0" borderId="8" xfId="0" applyNumberFormat="1" applyFont="1" applyBorder="1"/>
    <xf numFmtId="37" fontId="3" fillId="0" borderId="8" xfId="0" applyNumberFormat="1" applyFont="1" applyBorder="1"/>
    <xf numFmtId="2" fontId="3" fillId="0" borderId="8" xfId="0" applyNumberFormat="1" applyFont="1" applyBorder="1"/>
    <xf numFmtId="0" fontId="7" fillId="0" borderId="5" xfId="0" applyFont="1" applyBorder="1" applyAlignment="1">
      <alignment horizontal="left"/>
    </xf>
    <xf numFmtId="2" fontId="7" fillId="0" borderId="5" xfId="0" applyNumberFormat="1" applyFont="1" applyBorder="1"/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3" fontId="7" fillId="0" borderId="5" xfId="0" applyNumberFormat="1" applyFont="1" applyBorder="1"/>
    <xf numFmtId="164" fontId="7" fillId="0" borderId="17" xfId="0" applyNumberFormat="1" applyFont="1" applyBorder="1"/>
    <xf numFmtId="3" fontId="7" fillId="0" borderId="6" xfId="0" applyNumberFormat="1" applyFont="1" applyBorder="1"/>
    <xf numFmtId="2" fontId="7" fillId="0" borderId="6" xfId="0" applyNumberFormat="1" applyFont="1" applyBorder="1"/>
    <xf numFmtId="0" fontId="7" fillId="0" borderId="12" xfId="0" applyFont="1" applyBorder="1" applyAlignment="1">
      <alignment horizontal="left"/>
    </xf>
    <xf numFmtId="49" fontId="7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7" fillId="5" borderId="23" xfId="0" applyNumberFormat="1" applyFont="1" applyFill="1" applyBorder="1"/>
    <xf numFmtId="0" fontId="8" fillId="0" borderId="17" xfId="0" applyFont="1" applyBorder="1"/>
    <xf numFmtId="2" fontId="7" fillId="0" borderId="17" xfId="0" applyNumberFormat="1" applyFont="1" applyBorder="1"/>
    <xf numFmtId="0" fontId="7" fillId="0" borderId="12" xfId="0" applyFont="1" applyBorder="1" applyAlignment="1">
      <alignment horizontal="center"/>
    </xf>
    <xf numFmtId="2" fontId="7" fillId="0" borderId="12" xfId="0" applyNumberFormat="1" applyFont="1" applyBorder="1"/>
    <xf numFmtId="164" fontId="7" fillId="0" borderId="12" xfId="0" applyNumberFormat="1" applyFont="1" applyBorder="1"/>
    <xf numFmtId="49" fontId="7" fillId="0" borderId="17" xfId="0" applyNumberFormat="1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2" fontId="7" fillId="0" borderId="39" xfId="0" applyNumberFormat="1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39" xfId="0" applyNumberFormat="1" applyFont="1" applyBorder="1"/>
    <xf numFmtId="2" fontId="7" fillId="0" borderId="43" xfId="0" applyNumberFormat="1" applyFont="1" applyBorder="1"/>
    <xf numFmtId="49" fontId="7" fillId="0" borderId="65" xfId="0" applyNumberFormat="1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3" fontId="7" fillId="0" borderId="37" xfId="0" applyNumberFormat="1" applyFont="1" applyBorder="1"/>
    <xf numFmtId="2" fontId="7" fillId="0" borderId="3" xfId="0" applyNumberFormat="1" applyFont="1" applyBorder="1"/>
    <xf numFmtId="164" fontId="7" fillId="0" borderId="3" xfId="0" applyNumberFormat="1" applyFont="1" applyBorder="1"/>
    <xf numFmtId="3" fontId="7" fillId="5" borderId="20" xfId="0" applyNumberFormat="1" applyFont="1" applyFill="1" applyBorder="1"/>
    <xf numFmtId="49" fontId="7" fillId="0" borderId="31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4" fontId="7" fillId="0" borderId="31" xfId="0" applyNumberFormat="1" applyFont="1" applyBorder="1"/>
    <xf numFmtId="2" fontId="7" fillId="0" borderId="27" xfId="0" applyNumberFormat="1" applyFont="1" applyBorder="1"/>
    <xf numFmtId="2" fontId="7" fillId="0" borderId="31" xfId="0" applyNumberFormat="1" applyFont="1" applyBorder="1"/>
    <xf numFmtId="0" fontId="7" fillId="0" borderId="37" xfId="0" applyFont="1" applyBorder="1"/>
    <xf numFmtId="0" fontId="7" fillId="0" borderId="53" xfId="0" applyFont="1" applyBorder="1"/>
    <xf numFmtId="3" fontId="7" fillId="0" borderId="200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7" fillId="0" borderId="202" xfId="0" applyNumberFormat="1" applyFont="1" applyBorder="1" applyAlignment="1" applyProtection="1">
      <alignment horizontal="center"/>
      <protection locked="0"/>
    </xf>
    <xf numFmtId="37" fontId="3" fillId="0" borderId="201" xfId="0" applyNumberFormat="1" applyFont="1" applyBorder="1" applyAlignment="1" applyProtection="1">
      <alignment horizontal="center"/>
      <protection locked="0"/>
    </xf>
    <xf numFmtId="7" fontId="7" fillId="0" borderId="50" xfId="0" applyNumberFormat="1" applyFont="1" applyBorder="1" applyAlignment="1">
      <alignment horizontal="center"/>
    </xf>
    <xf numFmtId="164" fontId="7" fillId="0" borderId="203" xfId="0" applyNumberFormat="1" applyFont="1" applyBorder="1"/>
    <xf numFmtId="0" fontId="5" fillId="0" borderId="8" xfId="0" applyFon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75" xfId="0" applyFont="1" applyBorder="1" applyAlignment="1" applyProtection="1">
      <alignment horizontal="center"/>
      <protection locked="0"/>
    </xf>
    <xf numFmtId="0" fontId="11" fillId="0" borderId="147" xfId="0" applyFont="1" applyBorder="1" applyAlignment="1" applyProtection="1">
      <alignment horizontal="center"/>
      <protection locked="0"/>
    </xf>
    <xf numFmtId="0" fontId="11" fillId="0" borderId="145" xfId="0" applyFont="1" applyBorder="1" applyAlignment="1" applyProtection="1">
      <alignment horizontal="center"/>
      <protection locked="0"/>
    </xf>
    <xf numFmtId="0" fontId="11" fillId="0" borderId="93" xfId="0" applyFont="1" applyBorder="1" applyAlignment="1" applyProtection="1">
      <alignment horizontal="center"/>
      <protection locked="0"/>
    </xf>
    <xf numFmtId="0" fontId="11" fillId="10" borderId="75" xfId="0" applyFont="1" applyFill="1" applyBorder="1" applyAlignment="1" applyProtection="1">
      <alignment horizontal="center"/>
      <protection locked="0"/>
    </xf>
    <xf numFmtId="3" fontId="7" fillId="0" borderId="2" xfId="0" applyNumberFormat="1" applyFont="1" applyBorder="1" applyAlignment="1" applyProtection="1">
      <alignment horizontal="center"/>
      <protection locked="0"/>
    </xf>
    <xf numFmtId="0" fontId="9" fillId="0" borderId="62" xfId="0" applyFont="1" applyBorder="1" applyAlignment="1" applyProtection="1">
      <alignment horizontal="center"/>
      <protection locked="0"/>
    </xf>
    <xf numFmtId="1" fontId="3" fillId="0" borderId="0" xfId="0" applyNumberFormat="1" applyFont="1"/>
    <xf numFmtId="1" fontId="7" fillId="0" borderId="5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3" fillId="0" borderId="8" xfId="0" applyNumberFormat="1" applyFont="1" applyBorder="1"/>
    <xf numFmtId="1" fontId="7" fillId="0" borderId="5" xfId="0" applyNumberFormat="1" applyFont="1" applyBorder="1"/>
    <xf numFmtId="1" fontId="7" fillId="0" borderId="16" xfId="0" applyNumberFormat="1" applyFont="1" applyBorder="1"/>
    <xf numFmtId="1" fontId="7" fillId="0" borderId="3" xfId="0" applyNumberFormat="1" applyFont="1" applyBorder="1"/>
    <xf numFmtId="1" fontId="7" fillId="0" borderId="30" xfId="0" applyNumberFormat="1" applyFont="1" applyBorder="1"/>
    <xf numFmtId="1" fontId="7" fillId="0" borderId="45" xfId="0" applyNumberFormat="1" applyFont="1" applyBorder="1"/>
    <xf numFmtId="1" fontId="7" fillId="0" borderId="31" xfId="0" applyNumberFormat="1" applyFont="1" applyBorder="1"/>
    <xf numFmtId="1" fontId="7" fillId="0" borderId="27" xfId="0" applyNumberFormat="1" applyFont="1" applyBorder="1"/>
    <xf numFmtId="1" fontId="7" fillId="0" borderId="12" xfId="0" applyNumberFormat="1" applyFont="1" applyBorder="1"/>
    <xf numFmtId="1" fontId="7" fillId="0" borderId="43" xfId="0" applyNumberFormat="1" applyFont="1" applyBorder="1"/>
    <xf numFmtId="1" fontId="7" fillId="0" borderId="41" xfId="0" applyNumberFormat="1" applyFont="1" applyBorder="1"/>
    <xf numFmtId="1" fontId="7" fillId="0" borderId="39" xfId="0" applyNumberFormat="1" applyFont="1" applyBorder="1"/>
    <xf numFmtId="1" fontId="7" fillId="0" borderId="75" xfId="0" applyNumberFormat="1" applyFont="1" applyBorder="1"/>
    <xf numFmtId="1" fontId="7" fillId="0" borderId="37" xfId="0" applyNumberFormat="1" applyFont="1" applyBorder="1"/>
    <xf numFmtId="0" fontId="7" fillId="0" borderId="39" xfId="0" applyFont="1" applyBorder="1"/>
    <xf numFmtId="1" fontId="7" fillId="0" borderId="29" xfId="0" applyNumberFormat="1" applyFont="1" applyBorder="1"/>
    <xf numFmtId="1" fontId="7" fillId="0" borderId="65" xfId="0" applyNumberFormat="1" applyFont="1" applyBorder="1"/>
    <xf numFmtId="1" fontId="7" fillId="0" borderId="123" xfId="0" applyNumberFormat="1" applyFont="1" applyBorder="1"/>
    <xf numFmtId="0" fontId="7" fillId="0" borderId="29" xfId="0" applyFont="1" applyBorder="1"/>
    <xf numFmtId="1" fontId="7" fillId="0" borderId="36" xfId="0" applyNumberFormat="1" applyFont="1" applyBorder="1"/>
    <xf numFmtId="1" fontId="7" fillId="0" borderId="8" xfId="0" applyNumberFormat="1" applyFont="1" applyBorder="1"/>
    <xf numFmtId="1" fontId="7" fillId="0" borderId="139" xfId="0" applyNumberFormat="1" applyFont="1" applyBorder="1"/>
    <xf numFmtId="1" fontId="7" fillId="0" borderId="54" xfId="0" applyNumberFormat="1" applyFont="1" applyBorder="1"/>
    <xf numFmtId="1" fontId="7" fillId="0" borderId="21" xfId="0" applyNumberFormat="1" applyFont="1" applyBorder="1"/>
    <xf numFmtId="1" fontId="7" fillId="0" borderId="101" xfId="0" applyNumberFormat="1" applyFont="1" applyBorder="1"/>
    <xf numFmtId="1" fontId="7" fillId="0" borderId="6" xfId="0" applyNumberFormat="1" applyFont="1" applyBorder="1"/>
    <xf numFmtId="1" fontId="3" fillId="0" borderId="140" xfId="0" applyNumberFormat="1" applyFont="1" applyBorder="1"/>
    <xf numFmtId="1" fontId="7" fillId="0" borderId="57" xfId="0" applyNumberFormat="1" applyFont="1" applyBorder="1"/>
    <xf numFmtId="1" fontId="7" fillId="0" borderId="122" xfId="0" applyNumberFormat="1" applyFont="1" applyBorder="1"/>
    <xf numFmtId="1" fontId="7" fillId="0" borderId="17" xfId="0" applyNumberFormat="1" applyFont="1" applyBorder="1"/>
    <xf numFmtId="1" fontId="7" fillId="0" borderId="11" xfId="0" applyNumberFormat="1" applyFont="1" applyBorder="1"/>
    <xf numFmtId="1" fontId="7" fillId="0" borderId="93" xfId="0" applyNumberFormat="1" applyFont="1" applyBorder="1"/>
    <xf numFmtId="1" fontId="7" fillId="0" borderId="140" xfId="0" applyNumberFormat="1" applyFont="1" applyBorder="1"/>
    <xf numFmtId="1" fontId="3" fillId="0" borderId="37" xfId="0" applyNumberFormat="1" applyFont="1" applyBorder="1"/>
    <xf numFmtId="0" fontId="7" fillId="6" borderId="5" xfId="0" applyFont="1" applyFill="1" applyBorder="1" applyProtection="1">
      <protection locked="0"/>
    </xf>
    <xf numFmtId="44" fontId="7" fillId="4" borderId="5" xfId="0" applyNumberFormat="1" applyFont="1" applyFill="1" applyBorder="1" applyProtection="1">
      <protection locked="0"/>
    </xf>
    <xf numFmtId="0" fontId="7" fillId="6" borderId="16" xfId="0" applyFont="1" applyFill="1" applyBorder="1" applyProtection="1">
      <protection locked="0"/>
    </xf>
    <xf numFmtId="44" fontId="7" fillId="4" borderId="16" xfId="0" applyNumberFormat="1" applyFont="1" applyFill="1" applyBorder="1" applyProtection="1">
      <protection locked="0"/>
    </xf>
    <xf numFmtId="0" fontId="7" fillId="0" borderId="3" xfId="0" applyFont="1" applyBorder="1" applyProtection="1">
      <protection locked="0"/>
    </xf>
    <xf numFmtId="44" fontId="7" fillId="0" borderId="3" xfId="0" applyNumberFormat="1" applyFont="1" applyBorder="1" applyProtection="1">
      <protection locked="0"/>
    </xf>
    <xf numFmtId="0" fontId="7" fillId="6" borderId="11" xfId="0" applyFont="1" applyFill="1" applyBorder="1" applyProtection="1">
      <protection locked="0"/>
    </xf>
    <xf numFmtId="44" fontId="7" fillId="4" borderId="11" xfId="0" applyNumberFormat="1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44" fontId="7" fillId="0" borderId="16" xfId="0" applyNumberFormat="1" applyFont="1" applyBorder="1" applyProtection="1">
      <protection locked="0"/>
    </xf>
    <xf numFmtId="0" fontId="7" fillId="2" borderId="21" xfId="0" applyFont="1" applyFill="1" applyBorder="1" applyProtection="1">
      <protection locked="0"/>
    </xf>
    <xf numFmtId="44" fontId="7" fillId="2" borderId="21" xfId="0" applyNumberFormat="1" applyFont="1" applyFill="1" applyBorder="1" applyProtection="1">
      <protection locked="0"/>
    </xf>
    <xf numFmtId="0" fontId="7" fillId="6" borderId="17" xfId="0" applyFont="1" applyFill="1" applyBorder="1" applyProtection="1">
      <protection locked="0"/>
    </xf>
    <xf numFmtId="44" fontId="7" fillId="4" borderId="17" xfId="0" applyNumberFormat="1" applyFont="1" applyFill="1" applyBorder="1" applyProtection="1">
      <protection locked="0"/>
    </xf>
    <xf numFmtId="0" fontId="7" fillId="0" borderId="12" xfId="0" applyFont="1" applyBorder="1" applyProtection="1">
      <protection locked="0"/>
    </xf>
    <xf numFmtId="44" fontId="7" fillId="0" borderId="12" xfId="0" applyNumberFormat="1" applyFont="1" applyBorder="1" applyProtection="1">
      <protection locked="0"/>
    </xf>
    <xf numFmtId="44" fontId="7" fillId="0" borderId="8" xfId="0" applyNumberFormat="1" applyFont="1" applyBorder="1" applyProtection="1">
      <protection locked="0"/>
    </xf>
    <xf numFmtId="0" fontId="7" fillId="6" borderId="6" xfId="0" applyFont="1" applyFill="1" applyBorder="1" applyProtection="1">
      <protection locked="0"/>
    </xf>
    <xf numFmtId="44" fontId="7" fillId="4" borderId="6" xfId="0" applyNumberFormat="1" applyFont="1" applyFill="1" applyBorder="1" applyProtection="1">
      <protection locked="0"/>
    </xf>
    <xf numFmtId="0" fontId="7" fillId="0" borderId="17" xfId="0" applyFont="1" applyBorder="1" applyProtection="1">
      <protection locked="0"/>
    </xf>
    <xf numFmtId="44" fontId="7" fillId="0" borderId="17" xfId="0" applyNumberFormat="1" applyFont="1" applyBorder="1" applyProtection="1">
      <protection locked="0"/>
    </xf>
    <xf numFmtId="0" fontId="7" fillId="0" borderId="5" xfId="0" applyFont="1" applyBorder="1" applyProtection="1">
      <protection locked="0"/>
    </xf>
    <xf numFmtId="44" fontId="7" fillId="0" borderId="5" xfId="0" applyNumberFormat="1" applyFont="1" applyBorder="1" applyProtection="1">
      <protection locked="0"/>
    </xf>
    <xf numFmtId="0" fontId="7" fillId="0" borderId="6" xfId="0" applyFont="1" applyBorder="1" applyProtection="1">
      <protection locked="0"/>
    </xf>
    <xf numFmtId="44" fontId="7" fillId="0" borderId="6" xfId="0" applyNumberFormat="1" applyFont="1" applyBorder="1" applyProtection="1">
      <protection locked="0"/>
    </xf>
    <xf numFmtId="44" fontId="7" fillId="4" borderId="16" xfId="0" applyNumberFormat="1" applyFont="1" applyFill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44" fontId="7" fillId="0" borderId="11" xfId="0" applyNumberFormat="1" applyFont="1" applyBorder="1" applyProtection="1">
      <protection locked="0"/>
    </xf>
    <xf numFmtId="0" fontId="7" fillId="6" borderId="41" xfId="0" applyFont="1" applyFill="1" applyBorder="1" applyProtection="1">
      <protection locked="0"/>
    </xf>
    <xf numFmtId="0" fontId="7" fillId="2" borderId="37" xfId="0" applyFont="1" applyFill="1" applyBorder="1" applyProtection="1">
      <protection locked="0"/>
    </xf>
    <xf numFmtId="44" fontId="7" fillId="0" borderId="37" xfId="0" applyNumberFormat="1" applyFont="1" applyBorder="1" applyProtection="1">
      <protection locked="0"/>
    </xf>
    <xf numFmtId="0" fontId="7" fillId="6" borderId="3" xfId="0" applyFont="1" applyFill="1" applyBorder="1" applyProtection="1">
      <protection locked="0"/>
    </xf>
    <xf numFmtId="44" fontId="7" fillId="4" borderId="3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Protection="1">
      <protection locked="0"/>
    </xf>
    <xf numFmtId="44" fontId="7" fillId="0" borderId="21" xfId="0" applyNumberFormat="1" applyFont="1" applyBorder="1" applyAlignment="1" applyProtection="1">
      <alignment horizontal="center"/>
      <protection locked="0"/>
    </xf>
    <xf numFmtId="0" fontId="7" fillId="0" borderId="122" xfId="0" applyFont="1" applyBorder="1" applyProtection="1">
      <protection locked="0"/>
    </xf>
    <xf numFmtId="44" fontId="7" fillId="0" borderId="122" xfId="0" applyNumberFormat="1" applyFont="1" applyBorder="1" applyAlignment="1" applyProtection="1">
      <alignment horizontal="center"/>
      <protection locked="0"/>
    </xf>
    <xf numFmtId="44" fontId="7" fillId="14" borderId="16" xfId="0" applyNumberFormat="1" applyFont="1" applyFill="1" applyBorder="1" applyAlignment="1" applyProtection="1">
      <alignment horizontal="center"/>
      <protection locked="0"/>
    </xf>
    <xf numFmtId="44" fontId="7" fillId="14" borderId="3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44" fontId="7" fillId="0" borderId="16" xfId="0" applyNumberFormat="1" applyFont="1" applyBorder="1" applyAlignment="1" applyProtection="1">
      <alignment horizontal="center"/>
      <protection locked="0"/>
    </xf>
    <xf numFmtId="0" fontId="10" fillId="2" borderId="21" xfId="0" applyFont="1" applyFill="1" applyBorder="1" applyProtection="1">
      <protection locked="0"/>
    </xf>
    <xf numFmtId="44" fontId="10" fillId="0" borderId="21" xfId="0" applyNumberFormat="1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10" fillId="2" borderId="140" xfId="0" applyFont="1" applyFill="1" applyBorder="1" applyProtection="1">
      <protection locked="0"/>
    </xf>
    <xf numFmtId="44" fontId="10" fillId="0" borderId="140" xfId="0" applyNumberFormat="1" applyFont="1" applyBorder="1" applyProtection="1">
      <protection locked="0"/>
    </xf>
    <xf numFmtId="44" fontId="7" fillId="0" borderId="21" xfId="0" applyNumberFormat="1" applyFont="1" applyBorder="1" applyProtection="1">
      <protection locked="0"/>
    </xf>
    <xf numFmtId="0" fontId="7" fillId="2" borderId="12" xfId="0" applyFont="1" applyFill="1" applyBorder="1" applyProtection="1">
      <protection locked="0"/>
    </xf>
    <xf numFmtId="3" fontId="7" fillId="6" borderId="102" xfId="0" applyNumberFormat="1" applyFont="1" applyFill="1" applyBorder="1" applyProtection="1">
      <protection locked="0"/>
    </xf>
    <xf numFmtId="44" fontId="7" fillId="4" borderId="103" xfId="0" applyNumberFormat="1" applyFont="1" applyFill="1" applyBorder="1" applyProtection="1">
      <protection locked="0"/>
    </xf>
    <xf numFmtId="3" fontId="7" fillId="6" borderId="43" xfId="0" applyNumberFormat="1" applyFont="1" applyFill="1" applyBorder="1" applyProtection="1">
      <protection locked="0"/>
    </xf>
    <xf numFmtId="0" fontId="3" fillId="2" borderId="140" xfId="0" applyFont="1" applyFill="1" applyBorder="1" applyProtection="1">
      <protection locked="0"/>
    </xf>
    <xf numFmtId="44" fontId="3" fillId="0" borderId="140" xfId="0" applyNumberFormat="1" applyFont="1" applyBorder="1" applyProtection="1">
      <protection locked="0"/>
    </xf>
    <xf numFmtId="0" fontId="7" fillId="2" borderId="57" xfId="0" applyFont="1" applyFill="1" applyBorder="1" applyProtection="1">
      <protection locked="0"/>
    </xf>
    <xf numFmtId="44" fontId="7" fillId="0" borderId="57" xfId="0" applyNumberFormat="1" applyFont="1" applyBorder="1" applyProtection="1">
      <protection locked="0"/>
    </xf>
    <xf numFmtId="0" fontId="7" fillId="2" borderId="6" xfId="0" applyFont="1" applyFill="1" applyBorder="1" applyProtection="1">
      <protection locked="0"/>
    </xf>
    <xf numFmtId="44" fontId="7" fillId="2" borderId="3" xfId="0" applyNumberFormat="1" applyFont="1" applyFill="1" applyBorder="1" applyProtection="1">
      <protection locked="0"/>
    </xf>
    <xf numFmtId="0" fontId="7" fillId="2" borderId="122" xfId="0" applyFont="1" applyFill="1" applyBorder="1" applyProtection="1">
      <protection locked="0"/>
    </xf>
    <xf numFmtId="44" fontId="7" fillId="2" borderId="122" xfId="0" applyNumberFormat="1" applyFont="1" applyFill="1" applyBorder="1" applyProtection="1">
      <protection locked="0"/>
    </xf>
    <xf numFmtId="44" fontId="7" fillId="2" borderId="12" xfId="0" applyNumberFormat="1" applyFont="1" applyFill="1" applyBorder="1" applyProtection="1">
      <protection locked="0"/>
    </xf>
    <xf numFmtId="0" fontId="7" fillId="6" borderId="75" xfId="0" applyFont="1" applyFill="1" applyBorder="1" applyProtection="1">
      <protection locked="0"/>
    </xf>
    <xf numFmtId="44" fontId="7" fillId="4" borderId="75" xfId="0" applyNumberFormat="1" applyFont="1" applyFill="1" applyBorder="1" applyProtection="1">
      <protection locked="0"/>
    </xf>
    <xf numFmtId="44" fontId="7" fillId="14" borderId="16" xfId="0" applyNumberFormat="1" applyFont="1" applyFill="1" applyBorder="1" applyProtection="1">
      <protection locked="0"/>
    </xf>
    <xf numFmtId="0" fontId="7" fillId="0" borderId="93" xfId="0" applyFont="1" applyBorder="1" applyProtection="1">
      <protection locked="0"/>
    </xf>
    <xf numFmtId="44" fontId="7" fillId="0" borderId="93" xfId="0" applyNumberFormat="1" applyFont="1" applyBorder="1" applyProtection="1">
      <protection locked="0"/>
    </xf>
    <xf numFmtId="0" fontId="7" fillId="6" borderId="16" xfId="0" applyFont="1" applyFill="1" applyBorder="1" applyAlignment="1" applyProtection="1">
      <alignment horizontal="right"/>
      <protection locked="0"/>
    </xf>
    <xf numFmtId="0" fontId="7" fillId="2" borderId="17" xfId="0" applyFont="1" applyFill="1" applyBorder="1" applyProtection="1">
      <protection locked="0"/>
    </xf>
    <xf numFmtId="44" fontId="7" fillId="2" borderId="17" xfId="0" applyNumberFormat="1" applyFont="1" applyFill="1" applyBorder="1" applyProtection="1">
      <protection locked="0"/>
    </xf>
    <xf numFmtId="44" fontId="7" fillId="4" borderId="3" xfId="0" applyNumberFormat="1" applyFont="1" applyFill="1" applyBorder="1" applyProtection="1">
      <protection locked="0"/>
    </xf>
    <xf numFmtId="0" fontId="7" fillId="0" borderId="140" xfId="0" applyFont="1" applyBorder="1" applyProtection="1">
      <protection locked="0"/>
    </xf>
    <xf numFmtId="44" fontId="7" fillId="0" borderId="140" xfId="0" applyNumberFormat="1" applyFont="1" applyBorder="1" applyProtection="1">
      <protection locked="0"/>
    </xf>
    <xf numFmtId="0" fontId="7" fillId="6" borderId="93" xfId="0" applyFont="1" applyFill="1" applyBorder="1" applyProtection="1">
      <protection locked="0"/>
    </xf>
    <xf numFmtId="44" fontId="7" fillId="4" borderId="93" xfId="0" applyNumberFormat="1" applyFont="1" applyFill="1" applyBorder="1" applyProtection="1">
      <protection locked="0"/>
    </xf>
    <xf numFmtId="0" fontId="3" fillId="2" borderId="37" xfId="0" applyFont="1" applyFill="1" applyBorder="1" applyProtection="1">
      <protection locked="0"/>
    </xf>
    <xf numFmtId="44" fontId="3" fillId="0" borderId="37" xfId="0" applyNumberFormat="1" applyFont="1" applyBorder="1" applyProtection="1">
      <protection locked="0"/>
    </xf>
    <xf numFmtId="0" fontId="7" fillId="2" borderId="65" xfId="0" applyFont="1" applyFill="1" applyBorder="1" applyProtection="1">
      <protection locked="0"/>
    </xf>
    <xf numFmtId="44" fontId="7" fillId="0" borderId="65" xfId="0" applyNumberFormat="1" applyFont="1" applyBorder="1" applyProtection="1">
      <protection locked="0"/>
    </xf>
    <xf numFmtId="0" fontId="9" fillId="7" borderId="20" xfId="0" applyFont="1" applyFill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6" xfId="0" applyFont="1" applyBorder="1" applyProtection="1">
      <protection locked="0"/>
    </xf>
    <xf numFmtId="0" fontId="9" fillId="0" borderId="27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93" xfId="0" applyFont="1" applyBorder="1" applyProtection="1">
      <protection locked="0"/>
    </xf>
    <xf numFmtId="0" fontId="9" fillId="0" borderId="95" xfId="0" applyFont="1" applyBorder="1" applyAlignment="1" applyProtection="1">
      <alignment horizontal="center"/>
      <protection locked="0"/>
    </xf>
    <xf numFmtId="49" fontId="9" fillId="0" borderId="93" xfId="0" applyNumberFormat="1" applyFont="1" applyBorder="1" applyAlignment="1" applyProtection="1">
      <alignment horizontal="center"/>
      <protection locked="0"/>
    </xf>
    <xf numFmtId="0" fontId="9" fillId="0" borderId="93" xfId="0" applyFont="1" applyBorder="1" applyAlignment="1" applyProtection="1">
      <alignment horizontal="center"/>
      <protection locked="0"/>
    </xf>
    <xf numFmtId="0" fontId="9" fillId="0" borderId="63" xfId="0" applyFont="1" applyBorder="1" applyAlignment="1" applyProtection="1">
      <alignment horizontal="left"/>
      <protection locked="0"/>
    </xf>
    <xf numFmtId="0" fontId="16" fillId="0" borderId="2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43" xfId="0" applyFont="1" applyBorder="1" applyAlignment="1" applyProtection="1">
      <alignment horizontal="center"/>
      <protection locked="0"/>
    </xf>
    <xf numFmtId="49" fontId="9" fillId="0" borderId="12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7" borderId="24" xfId="0" applyFont="1" applyFill="1" applyBorder="1" applyAlignment="1" applyProtection="1">
      <alignment horizontal="left"/>
      <protection locked="0"/>
    </xf>
    <xf numFmtId="0" fontId="13" fillId="7" borderId="11" xfId="0" applyFont="1" applyFill="1" applyBorder="1" applyProtection="1">
      <protection locked="0"/>
    </xf>
    <xf numFmtId="0" fontId="9" fillId="0" borderId="6" xfId="0" applyFont="1" applyBorder="1" applyProtection="1"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9" fillId="0" borderId="15" xfId="0" applyFont="1" applyBorder="1" applyProtection="1">
      <protection locked="0"/>
    </xf>
    <xf numFmtId="49" fontId="9" fillId="0" borderId="16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0" fontId="9" fillId="0" borderId="21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13" fillId="7" borderId="17" xfId="0" applyFont="1" applyFill="1" applyBorder="1" applyProtection="1"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3" xfId="0" applyFont="1" applyBorder="1" applyProtection="1">
      <protection locked="0"/>
    </xf>
    <xf numFmtId="0" fontId="9" fillId="2" borderId="21" xfId="0" applyFont="1" applyFill="1" applyBorder="1" applyProtection="1">
      <protection locked="0"/>
    </xf>
    <xf numFmtId="0" fontId="9" fillId="7" borderId="34" xfId="0" applyFont="1" applyFill="1" applyBorder="1" applyAlignment="1" applyProtection="1">
      <alignment horizontal="left"/>
      <protection locked="0"/>
    </xf>
    <xf numFmtId="0" fontId="9" fillId="0" borderId="34" xfId="0" applyFont="1" applyBorder="1" applyAlignment="1" applyProtection="1">
      <alignment horizontal="left"/>
      <protection locked="0"/>
    </xf>
    <xf numFmtId="0" fontId="9" fillId="0" borderId="53" xfId="0" applyFont="1" applyBorder="1" applyProtection="1">
      <protection locked="0"/>
    </xf>
    <xf numFmtId="0" fontId="9" fillId="0" borderId="21" xfId="0" applyFont="1" applyBorder="1" applyAlignment="1" applyProtection="1">
      <alignment horizontal="center"/>
      <protection locked="0"/>
    </xf>
    <xf numFmtId="49" fontId="9" fillId="0" borderId="21" xfId="0" applyNumberFormat="1" applyFont="1" applyBorder="1" applyAlignment="1" applyProtection="1">
      <alignment horizontal="center"/>
      <protection locked="0"/>
    </xf>
    <xf numFmtId="0" fontId="11" fillId="7" borderId="24" xfId="0" applyFont="1" applyFill="1" applyBorder="1" applyAlignment="1" applyProtection="1">
      <alignment horizontal="left"/>
      <protection locked="0"/>
    </xf>
    <xf numFmtId="0" fontId="47" fillId="11" borderId="11" xfId="0" applyFont="1" applyFill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5" xfId="0" applyFont="1" applyBorder="1" applyProtection="1"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11" fillId="0" borderId="17" xfId="0" applyFont="1" applyBorder="1" applyProtection="1">
      <protection locked="0"/>
    </xf>
    <xf numFmtId="0" fontId="47" fillId="4" borderId="27" xfId="0" applyFont="1" applyFill="1" applyBorder="1" applyProtection="1">
      <protection locked="0"/>
    </xf>
    <xf numFmtId="49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0" borderId="16" xfId="0" applyFont="1" applyBorder="1" applyProtection="1">
      <protection locked="0"/>
    </xf>
    <xf numFmtId="0" fontId="11" fillId="54" borderId="24" xfId="0" applyFont="1" applyFill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2" borderId="16" xfId="0" applyFont="1" applyFill="1" applyBorder="1" applyProtection="1">
      <protection locked="0"/>
    </xf>
    <xf numFmtId="0" fontId="11" fillId="0" borderId="63" xfId="0" applyFont="1" applyBorder="1" applyAlignment="1" applyProtection="1">
      <alignment horizontal="left"/>
      <protection locked="0"/>
    </xf>
    <xf numFmtId="0" fontId="11" fillId="0" borderId="12" xfId="0" applyFont="1" applyBorder="1" applyProtection="1">
      <protection locked="0"/>
    </xf>
    <xf numFmtId="0" fontId="11" fillId="0" borderId="43" xfId="0" applyFont="1" applyBorder="1" applyAlignment="1" applyProtection="1">
      <alignment horizontal="center"/>
      <protection locked="0"/>
    </xf>
    <xf numFmtId="49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9" fillId="0" borderId="52" xfId="0" applyFont="1" applyBorder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4" xfId="0" applyFont="1" applyBorder="1" applyProtection="1">
      <protection locked="0"/>
    </xf>
    <xf numFmtId="0" fontId="9" fillId="0" borderId="145" xfId="0" applyFont="1" applyBorder="1" applyProtection="1">
      <protection locked="0"/>
    </xf>
    <xf numFmtId="0" fontId="9" fillId="0" borderId="146" xfId="0" applyFont="1" applyBorder="1" applyAlignment="1" applyProtection="1">
      <alignment horizontal="center"/>
      <protection locked="0"/>
    </xf>
    <xf numFmtId="0" fontId="9" fillId="0" borderId="94" xfId="0" applyFont="1" applyBorder="1" applyAlignment="1" applyProtection="1">
      <alignment horizontal="center"/>
      <protection locked="0"/>
    </xf>
    <xf numFmtId="0" fontId="9" fillId="0" borderId="9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5" xfId="0" applyFont="1" applyBorder="1" applyProtection="1">
      <protection locked="0"/>
    </xf>
    <xf numFmtId="0" fontId="47" fillId="7" borderId="11" xfId="0" applyFont="1" applyFill="1" applyBorder="1" applyProtection="1">
      <protection locked="0"/>
    </xf>
    <xf numFmtId="0" fontId="9" fillId="0" borderId="78" xfId="0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9" fillId="0" borderId="50" xfId="0" applyFont="1" applyBorder="1" applyProtection="1">
      <protection locked="0"/>
    </xf>
    <xf numFmtId="0" fontId="11" fillId="0" borderId="16" xfId="0" quotePrefix="1" applyFont="1" applyBorder="1" applyAlignment="1" applyProtection="1">
      <alignment horizontal="left"/>
      <protection locked="0"/>
    </xf>
    <xf numFmtId="0" fontId="9" fillId="0" borderId="64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9" fillId="0" borderId="64" xfId="0" applyNumberFormat="1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right"/>
      <protection locked="0"/>
    </xf>
    <xf numFmtId="0" fontId="11" fillId="0" borderId="64" xfId="0" applyFont="1" applyBorder="1" applyProtection="1">
      <protection locked="0"/>
    </xf>
    <xf numFmtId="0" fontId="11" fillId="0" borderId="3" xfId="0" applyFont="1" applyBorder="1" applyAlignment="1" applyProtection="1">
      <alignment horizontal="right"/>
      <protection locked="0"/>
    </xf>
    <xf numFmtId="49" fontId="11" fillId="0" borderId="94" xfId="0" applyNumberFormat="1" applyFont="1" applyBorder="1" applyAlignment="1" applyProtection="1">
      <alignment horizontal="center"/>
      <protection locked="0"/>
    </xf>
    <xf numFmtId="0" fontId="9" fillId="51" borderId="63" xfId="0" applyFont="1" applyFill="1" applyBorder="1" applyAlignment="1" applyProtection="1">
      <alignment horizontal="left"/>
      <protection locked="0"/>
    </xf>
    <xf numFmtId="0" fontId="48" fillId="0" borderId="21" xfId="0" applyFont="1" applyBorder="1" applyProtection="1">
      <protection locked="0"/>
    </xf>
    <xf numFmtId="0" fontId="47" fillId="7" borderId="17" xfId="0" applyFont="1" applyFill="1" applyBorder="1" applyProtection="1"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52" xfId="0" applyFont="1" applyBorder="1" applyProtection="1">
      <protection locked="0"/>
    </xf>
    <xf numFmtId="0" fontId="47" fillId="4" borderId="16" xfId="0" applyFont="1" applyFill="1" applyBorder="1" applyProtection="1">
      <protection locked="0"/>
    </xf>
    <xf numFmtId="49" fontId="11" fillId="4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/>
      <protection locked="0"/>
    </xf>
    <xf numFmtId="0" fontId="47" fillId="0" borderId="21" xfId="0" applyFont="1" applyBorder="1" applyProtection="1">
      <protection locked="0"/>
    </xf>
    <xf numFmtId="0" fontId="11" fillId="2" borderId="21" xfId="0" applyFont="1" applyFill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49" fontId="11" fillId="0" borderId="31" xfId="0" applyNumberFormat="1" applyFont="1" applyBorder="1" applyAlignment="1" applyProtection="1">
      <alignment horizontal="center"/>
      <protection locked="0"/>
    </xf>
    <xf numFmtId="0" fontId="47" fillId="0" borderId="11" xfId="0" applyFont="1" applyBorder="1" applyProtection="1"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3" fillId="0" borderId="1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3" xfId="0" applyFont="1" applyBorder="1" applyProtection="1">
      <protection locked="0"/>
    </xf>
    <xf numFmtId="49" fontId="9" fillId="0" borderId="17" xfId="0" applyNumberFormat="1" applyFont="1" applyBorder="1" applyAlignment="1" applyProtection="1">
      <alignment horizontal="center"/>
      <protection locked="0"/>
    </xf>
    <xf numFmtId="0" fontId="13" fillId="0" borderId="21" xfId="0" applyFont="1" applyBorder="1" applyProtection="1">
      <protection locked="0"/>
    </xf>
    <xf numFmtId="49" fontId="9" fillId="0" borderId="31" xfId="0" applyNumberFormat="1" applyFont="1" applyBorder="1" applyAlignment="1" applyProtection="1">
      <alignment horizontal="center"/>
      <protection locked="0"/>
    </xf>
    <xf numFmtId="0" fontId="13" fillId="0" borderId="63" xfId="0" applyFont="1" applyBorder="1" applyAlignment="1" applyProtection="1">
      <alignment horizontal="left"/>
      <protection locked="0"/>
    </xf>
    <xf numFmtId="0" fontId="9" fillId="0" borderId="37" xfId="0" applyFont="1" applyBorder="1" applyProtection="1">
      <protection locked="0"/>
    </xf>
    <xf numFmtId="49" fontId="9" fillId="0" borderId="37" xfId="0" applyNumberFormat="1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5" fillId="0" borderId="16" xfId="0" applyFont="1" applyBorder="1" applyProtection="1"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right"/>
      <protection locked="0"/>
    </xf>
    <xf numFmtId="44" fontId="5" fillId="4" borderId="16" xfId="0" applyNumberFormat="1" applyFont="1" applyFill="1" applyBorder="1" applyProtection="1">
      <protection locked="0"/>
    </xf>
    <xf numFmtId="49" fontId="9" fillId="4" borderId="16" xfId="0" applyNumberFormat="1" applyFont="1" applyFill="1" applyBorder="1" applyAlignment="1" applyProtection="1">
      <alignment horizontal="center"/>
      <protection locked="0"/>
    </xf>
    <xf numFmtId="17" fontId="9" fillId="0" borderId="21" xfId="0" applyNumberFormat="1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left"/>
      <protection locked="0"/>
    </xf>
    <xf numFmtId="0" fontId="13" fillId="4" borderId="3" xfId="0" applyFont="1" applyFill="1" applyBorder="1" applyProtection="1">
      <protection locked="0"/>
    </xf>
    <xf numFmtId="49" fontId="9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13" fillId="0" borderId="17" xfId="0" applyFont="1" applyBorder="1" applyProtection="1">
      <protection locked="0"/>
    </xf>
    <xf numFmtId="0" fontId="49" fillId="0" borderId="75" xfId="0" applyFont="1" applyBorder="1" applyAlignment="1" applyProtection="1">
      <alignment horizontal="left"/>
      <protection locked="0"/>
    </xf>
    <xf numFmtId="0" fontId="49" fillId="0" borderId="27" xfId="0" applyFont="1" applyBorder="1" applyAlignment="1" applyProtection="1">
      <alignment horizontal="center"/>
      <protection locked="0"/>
    </xf>
    <xf numFmtId="49" fontId="49" fillId="0" borderId="17" xfId="0" applyNumberFormat="1" applyFont="1" applyBorder="1" applyAlignment="1" applyProtection="1">
      <alignment horizontal="center"/>
      <protection locked="0"/>
    </xf>
    <xf numFmtId="0" fontId="49" fillId="0" borderId="17" xfId="0" applyFont="1" applyBorder="1" applyAlignment="1" applyProtection="1">
      <alignment horizontal="center"/>
      <protection locked="0"/>
    </xf>
    <xf numFmtId="0" fontId="49" fillId="0" borderId="52" xfId="0" applyFont="1" applyBorder="1" applyProtection="1">
      <protection locked="0"/>
    </xf>
    <xf numFmtId="0" fontId="13" fillId="11" borderId="11" xfId="0" applyFont="1" applyFill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49" fontId="13" fillId="0" borderId="64" xfId="0" applyNumberFormat="1" applyFont="1" applyBorder="1" applyAlignment="1" applyProtection="1">
      <alignment horizontal="center"/>
      <protection locked="0"/>
    </xf>
    <xf numFmtId="0" fontId="9" fillId="13" borderId="34" xfId="0" applyFont="1" applyFill="1" applyBorder="1" applyAlignment="1" applyProtection="1">
      <alignment horizontal="left"/>
      <protection locked="0"/>
    </xf>
    <xf numFmtId="17" fontId="9" fillId="0" borderId="75" xfId="0" quotePrefix="1" applyNumberFormat="1" applyFont="1" applyBorder="1" applyAlignment="1" applyProtection="1">
      <alignment horizontal="center"/>
      <protection locked="0"/>
    </xf>
    <xf numFmtId="0" fontId="9" fillId="0" borderId="75" xfId="0" quotePrefix="1" applyFont="1" applyBorder="1" applyAlignment="1" applyProtection="1">
      <alignment horizontal="center"/>
      <protection locked="0"/>
    </xf>
    <xf numFmtId="49" fontId="13" fillId="0" borderId="16" xfId="0" applyNumberFormat="1" applyFont="1" applyBorder="1" applyAlignment="1" applyProtection="1">
      <alignment horizontal="center"/>
      <protection locked="0"/>
    </xf>
    <xf numFmtId="17" fontId="9" fillId="12" borderId="16" xfId="0" quotePrefix="1" applyNumberFormat="1" applyFont="1" applyFill="1" applyBorder="1" applyAlignment="1" applyProtection="1">
      <alignment horizontal="center"/>
      <protection locked="0"/>
    </xf>
    <xf numFmtId="0" fontId="9" fillId="12" borderId="16" xfId="0" applyFont="1" applyFill="1" applyBorder="1" applyAlignment="1" applyProtection="1">
      <alignment horizontal="center"/>
      <protection locked="0"/>
    </xf>
    <xf numFmtId="0" fontId="9" fillId="12" borderId="3" xfId="0" applyFont="1" applyFill="1" applyBorder="1" applyAlignment="1" applyProtection="1">
      <alignment horizontal="center"/>
      <protection locked="0"/>
    </xf>
    <xf numFmtId="0" fontId="9" fillId="7" borderId="45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Protection="1">
      <protection locked="0"/>
    </xf>
    <xf numFmtId="0" fontId="9" fillId="0" borderId="46" xfId="0" applyFont="1" applyBorder="1" applyAlignment="1" applyProtection="1">
      <alignment horizontal="center"/>
      <protection locked="0"/>
    </xf>
    <xf numFmtId="0" fontId="11" fillId="2" borderId="17" xfId="0" applyFont="1" applyFill="1" applyBorder="1" applyProtection="1"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49" fontId="13" fillId="0" borderId="3" xfId="0" applyNumberFormat="1" applyFont="1" applyBorder="1" applyAlignment="1" applyProtection="1">
      <alignment horizontal="center"/>
      <protection locked="0"/>
    </xf>
    <xf numFmtId="0" fontId="9" fillId="0" borderId="47" xfId="0" applyFont="1" applyBorder="1" applyProtection="1">
      <protection locked="0"/>
    </xf>
    <xf numFmtId="17" fontId="9" fillId="0" borderId="12" xfId="0" applyNumberFormat="1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left"/>
      <protection locked="0"/>
    </xf>
    <xf numFmtId="0" fontId="9" fillId="0" borderId="8" xfId="0" applyFont="1" applyBorder="1" applyProtection="1">
      <protection locked="0"/>
    </xf>
    <xf numFmtId="49" fontId="9" fillId="0" borderId="8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44" fontId="5" fillId="4" borderId="3" xfId="0" applyNumberFormat="1" applyFont="1" applyFill="1" applyBorder="1" applyProtection="1">
      <protection locked="0"/>
    </xf>
    <xf numFmtId="0" fontId="9" fillId="4" borderId="50" xfId="0" applyFont="1" applyFill="1" applyBorder="1" applyProtection="1">
      <protection locked="0"/>
    </xf>
    <xf numFmtId="0" fontId="41" fillId="0" borderId="17" xfId="0" applyFont="1" applyBorder="1" applyProtection="1">
      <protection locked="0"/>
    </xf>
    <xf numFmtId="0" fontId="41" fillId="0" borderId="17" xfId="0" applyFont="1" applyBorder="1" applyAlignment="1" applyProtection="1">
      <alignment horizontal="center"/>
      <protection locked="0"/>
    </xf>
    <xf numFmtId="49" fontId="41" fillId="0" borderId="17" xfId="0" applyNumberFormat="1" applyFont="1" applyBorder="1" applyAlignment="1" applyProtection="1">
      <alignment horizontal="center"/>
      <protection locked="0"/>
    </xf>
    <xf numFmtId="0" fontId="41" fillId="0" borderId="52" xfId="0" applyFont="1" applyBorder="1" applyProtection="1"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center"/>
      <protection locked="0"/>
    </xf>
    <xf numFmtId="0" fontId="9" fillId="0" borderId="64" xfId="0" applyFont="1" applyBorder="1" applyAlignment="1" applyProtection="1">
      <alignment horizontal="left"/>
      <protection locked="0"/>
    </xf>
    <xf numFmtId="0" fontId="9" fillId="0" borderId="162" xfId="0" applyFont="1" applyBorder="1" applyAlignment="1" applyProtection="1">
      <alignment horizontal="left"/>
      <protection locked="0"/>
    </xf>
    <xf numFmtId="0" fontId="9" fillId="0" borderId="140" xfId="0" applyFont="1" applyBorder="1" applyProtection="1">
      <protection locked="0"/>
    </xf>
    <xf numFmtId="0" fontId="9" fillId="0" borderId="140" xfId="0" applyFont="1" applyBorder="1" applyAlignment="1" applyProtection="1">
      <alignment horizontal="center"/>
      <protection locked="0"/>
    </xf>
    <xf numFmtId="49" fontId="9" fillId="0" borderId="140" xfId="0" applyNumberFormat="1" applyFont="1" applyBorder="1" applyAlignment="1" applyProtection="1">
      <alignment horizontal="center"/>
      <protection locked="0"/>
    </xf>
    <xf numFmtId="0" fontId="9" fillId="0" borderId="163" xfId="0" applyFont="1" applyBorder="1" applyProtection="1">
      <protection locked="0"/>
    </xf>
    <xf numFmtId="0" fontId="13" fillId="11" borderId="6" xfId="0" applyFont="1" applyFill="1" applyBorder="1" applyProtection="1">
      <protection locked="0"/>
    </xf>
    <xf numFmtId="0" fontId="9" fillId="0" borderId="51" xfId="0" applyFont="1" applyBorder="1" applyProtection="1">
      <protection locked="0"/>
    </xf>
    <xf numFmtId="49" fontId="9" fillId="12" borderId="16" xfId="0" applyNumberFormat="1" applyFont="1" applyFill="1" applyBorder="1" applyAlignment="1" applyProtection="1">
      <alignment horizontal="center"/>
      <protection locked="0"/>
    </xf>
    <xf numFmtId="0" fontId="9" fillId="13" borderId="24" xfId="0" applyFont="1" applyFill="1" applyBorder="1" applyAlignment="1" applyProtection="1">
      <alignment horizontal="left"/>
      <protection locked="0"/>
    </xf>
    <xf numFmtId="49" fontId="9" fillId="12" borderId="3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49" fontId="11" fillId="12" borderId="16" xfId="0" applyNumberFormat="1" applyFont="1" applyFill="1" applyBorder="1" applyAlignment="1" applyProtection="1">
      <alignment horizontal="center"/>
      <protection locked="0"/>
    </xf>
    <xf numFmtId="0" fontId="11" fillId="12" borderId="16" xfId="0" applyFont="1" applyFill="1" applyBorder="1" applyAlignment="1" applyProtection="1">
      <alignment horizontal="center"/>
      <protection locked="0"/>
    </xf>
    <xf numFmtId="0" fontId="11" fillId="12" borderId="52" xfId="0" applyFont="1" applyFill="1" applyBorder="1" applyProtection="1">
      <protection locked="0"/>
    </xf>
    <xf numFmtId="0" fontId="11" fillId="0" borderId="93" xfId="0" applyFont="1" applyBorder="1" applyProtection="1">
      <protection locked="0"/>
    </xf>
    <xf numFmtId="0" fontId="11" fillId="0" borderId="94" xfId="0" applyFont="1" applyBorder="1" applyProtection="1">
      <protection locked="0"/>
    </xf>
    <xf numFmtId="0" fontId="11" fillId="0" borderId="94" xfId="0" applyFont="1" applyBorder="1" applyAlignment="1" applyProtection="1">
      <alignment horizontal="center"/>
      <protection locked="0"/>
    </xf>
    <xf numFmtId="49" fontId="11" fillId="0" borderId="93" xfId="0" applyNumberFormat="1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2" borderId="53" xfId="0" applyFont="1" applyFill="1" applyBorder="1" applyProtection="1">
      <protection locked="0"/>
    </xf>
    <xf numFmtId="0" fontId="10" fillId="0" borderId="93" xfId="0" applyFont="1" applyBorder="1" applyProtection="1">
      <protection locked="0"/>
    </xf>
    <xf numFmtId="0" fontId="10" fillId="0" borderId="147" xfId="0" applyFont="1" applyBorder="1" applyProtection="1">
      <protection locked="0"/>
    </xf>
    <xf numFmtId="0" fontId="11" fillId="0" borderId="53" xfId="0" applyFont="1" applyBorder="1" applyProtection="1">
      <protection locked="0"/>
    </xf>
    <xf numFmtId="0" fontId="13" fillId="7" borderId="6" xfId="0" applyFont="1" applyFill="1" applyBorder="1" applyProtection="1">
      <protection locked="0"/>
    </xf>
    <xf numFmtId="49" fontId="9" fillId="0" borderId="36" xfId="0" applyNumberFormat="1" applyFont="1" applyBorder="1" applyAlignment="1" applyProtection="1">
      <alignment horizontal="center"/>
      <protection locked="0"/>
    </xf>
    <xf numFmtId="0" fontId="13" fillId="4" borderId="16" xfId="0" applyFont="1" applyFill="1" applyBorder="1" applyProtection="1"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65" xfId="0" applyFont="1" applyBorder="1" applyAlignment="1" applyProtection="1">
      <alignment horizontal="center"/>
      <protection locked="0"/>
    </xf>
    <xf numFmtId="49" fontId="9" fillId="0" borderId="27" xfId="0" applyNumberFormat="1" applyFont="1" applyBorder="1" applyAlignment="1" applyProtection="1">
      <alignment horizontal="center" wrapText="1"/>
      <protection locked="0"/>
    </xf>
    <xf numFmtId="0" fontId="9" fillId="12" borderId="3" xfId="0" applyFont="1" applyFill="1" applyBorder="1" applyProtection="1">
      <protection locked="0"/>
    </xf>
    <xf numFmtId="0" fontId="9" fillId="4" borderId="16" xfId="0" applyFont="1" applyFill="1" applyBorder="1" applyProtection="1"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13" fillId="19" borderId="16" xfId="0" applyFont="1" applyFill="1" applyBorder="1" applyProtection="1"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3" fillId="0" borderId="8" xfId="0" applyFont="1" applyBorder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49" fontId="13" fillId="0" borderId="17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9" fontId="9" fillId="4" borderId="17" xfId="0" applyNumberFormat="1" applyFont="1" applyFill="1" applyBorder="1" applyAlignment="1" applyProtection="1">
      <alignment horizontal="center"/>
      <protection locked="0"/>
    </xf>
    <xf numFmtId="0" fontId="9" fillId="4" borderId="17" xfId="0" applyFont="1" applyFill="1" applyBorder="1" applyAlignment="1" applyProtection="1">
      <alignment horizontal="center"/>
      <protection locked="0"/>
    </xf>
    <xf numFmtId="0" fontId="9" fillId="0" borderId="19" xfId="0" applyFont="1" applyBorder="1" applyProtection="1">
      <protection locked="0"/>
    </xf>
    <xf numFmtId="0" fontId="13" fillId="7" borderId="16" xfId="0" applyFont="1" applyFill="1" applyBorder="1" applyProtection="1">
      <protection locked="0"/>
    </xf>
    <xf numFmtId="0" fontId="13" fillId="11" borderId="16" xfId="0" applyFont="1" applyFill="1" applyBorder="1" applyProtection="1">
      <protection locked="0"/>
    </xf>
    <xf numFmtId="0" fontId="5" fillId="0" borderId="21" xfId="0" applyFont="1" applyBorder="1" applyProtection="1">
      <protection locked="0"/>
    </xf>
    <xf numFmtId="0" fontId="13" fillId="7" borderId="55" xfId="0" applyFont="1" applyFill="1" applyBorder="1" applyProtection="1"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5" fillId="0" borderId="140" xfId="0" applyFont="1" applyBorder="1" applyProtection="1">
      <protection locked="0"/>
    </xf>
    <xf numFmtId="0" fontId="9" fillId="0" borderId="139" xfId="0" applyFont="1" applyBorder="1" applyAlignment="1" applyProtection="1">
      <alignment horizontal="center"/>
      <protection locked="0"/>
    </xf>
    <xf numFmtId="49" fontId="5" fillId="0" borderId="140" xfId="0" applyNumberFormat="1" applyFont="1" applyBorder="1" applyProtection="1">
      <protection locked="0"/>
    </xf>
    <xf numFmtId="0" fontId="13" fillId="0" borderId="56" xfId="0" applyFont="1" applyBorder="1" applyAlignment="1" applyProtection="1">
      <alignment horizontal="left"/>
      <protection locked="0"/>
    </xf>
    <xf numFmtId="0" fontId="9" fillId="0" borderId="57" xfId="0" applyFont="1" applyBorder="1" applyProtection="1">
      <protection locked="0"/>
    </xf>
    <xf numFmtId="0" fontId="9" fillId="0" borderId="57" xfId="0" applyFont="1" applyBorder="1" applyAlignment="1" applyProtection="1">
      <alignment horizontal="center"/>
      <protection locked="0"/>
    </xf>
    <xf numFmtId="49" fontId="9" fillId="0" borderId="57" xfId="0" applyNumberFormat="1" applyFont="1" applyBorder="1" applyAlignment="1" applyProtection="1">
      <alignment horizontal="center"/>
      <protection locked="0"/>
    </xf>
    <xf numFmtId="0" fontId="9" fillId="2" borderId="6" xfId="0" applyFont="1" applyFill="1" applyBorder="1" applyProtection="1">
      <protection locked="0"/>
    </xf>
    <xf numFmtId="0" fontId="9" fillId="0" borderId="122" xfId="0" applyFont="1" applyBorder="1" applyProtection="1">
      <protection locked="0"/>
    </xf>
    <xf numFmtId="0" fontId="9" fillId="0" borderId="123" xfId="0" applyFont="1" applyBorder="1" applyAlignment="1" applyProtection="1">
      <alignment horizontal="center"/>
      <protection locked="0"/>
    </xf>
    <xf numFmtId="49" fontId="9" fillId="0" borderId="122" xfId="0" applyNumberFormat="1" applyFont="1" applyBorder="1" applyAlignment="1" applyProtection="1">
      <alignment horizontal="center"/>
      <protection locked="0"/>
    </xf>
    <xf numFmtId="0" fontId="9" fillId="0" borderId="122" xfId="0" applyFont="1" applyBorder="1" applyAlignment="1" applyProtection="1">
      <alignment horizontal="center"/>
      <protection locked="0"/>
    </xf>
    <xf numFmtId="0" fontId="9" fillId="2" borderId="122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0" fontId="9" fillId="2" borderId="12" xfId="0" applyFont="1" applyFill="1" applyBorder="1" applyProtection="1">
      <protection locked="0"/>
    </xf>
    <xf numFmtId="0" fontId="9" fillId="0" borderId="147" xfId="0" applyFont="1" applyBorder="1" applyProtection="1"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47" fillId="0" borderId="17" xfId="0" applyFont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21" xfId="0" applyFont="1" applyBorder="1" applyProtection="1"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0" fontId="47" fillId="11" borderId="17" xfId="0" applyFont="1" applyFill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49" fontId="11" fillId="0" borderId="8" xfId="0" applyNumberFormat="1" applyFont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0" borderId="75" xfId="0" applyFont="1" applyBorder="1" applyAlignment="1" applyProtection="1">
      <alignment horizontal="left"/>
      <protection locked="0"/>
    </xf>
    <xf numFmtId="0" fontId="11" fillId="0" borderId="75" xfId="0" applyFont="1" applyBorder="1" applyAlignment="1" applyProtection="1">
      <alignment horizontal="center" wrapText="1"/>
      <protection locked="0"/>
    </xf>
    <xf numFmtId="0" fontId="9" fillId="54" borderId="24" xfId="0" applyFont="1" applyFill="1" applyBorder="1" applyAlignment="1" applyProtection="1">
      <alignment horizontal="left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0" fillId="0" borderId="17" xfId="0" applyFont="1" applyBorder="1" applyProtection="1"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2" borderId="16" xfId="0" quotePrefix="1" applyFont="1" applyFill="1" applyBorder="1" applyAlignment="1" applyProtection="1">
      <alignment horizontal="center"/>
      <protection locked="0"/>
    </xf>
    <xf numFmtId="0" fontId="9" fillId="0" borderId="98" xfId="0" applyFont="1" applyBorder="1" applyProtection="1">
      <protection locked="0"/>
    </xf>
    <xf numFmtId="49" fontId="9" fillId="12" borderId="17" xfId="0" quotePrefix="1" applyNumberFormat="1" applyFont="1" applyFill="1" applyBorder="1" applyAlignment="1" applyProtection="1">
      <alignment horizontal="center"/>
      <protection locked="0"/>
    </xf>
    <xf numFmtId="0" fontId="9" fillId="12" borderId="17" xfId="0" applyFont="1" applyFill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17" fontId="9" fillId="0" borderId="16" xfId="0" quotePrefix="1" applyNumberFormat="1" applyFont="1" applyBorder="1" applyAlignment="1" applyProtection="1">
      <alignment horizontal="center"/>
      <protection locked="0"/>
    </xf>
    <xf numFmtId="0" fontId="9" fillId="2" borderId="17" xfId="0" applyFont="1" applyFill="1" applyBorder="1" applyProtection="1">
      <protection locked="0"/>
    </xf>
    <xf numFmtId="0" fontId="9" fillId="2" borderId="103" xfId="0" applyFont="1" applyFill="1" applyBorder="1" applyProtection="1">
      <protection locked="0"/>
    </xf>
    <xf numFmtId="0" fontId="9" fillId="2" borderId="103" xfId="0" applyFont="1" applyFill="1" applyBorder="1" applyAlignment="1" applyProtection="1">
      <alignment horizontal="center"/>
      <protection locked="0"/>
    </xf>
    <xf numFmtId="49" fontId="9" fillId="0" borderId="103" xfId="0" applyNumberFormat="1" applyFont="1" applyBorder="1" applyAlignment="1" applyProtection="1">
      <alignment horizontal="center"/>
      <protection locked="0"/>
    </xf>
    <xf numFmtId="0" fontId="9" fillId="0" borderId="103" xfId="0" applyFont="1" applyBorder="1" applyAlignment="1" applyProtection="1">
      <alignment horizontal="center"/>
      <protection locked="0"/>
    </xf>
    <xf numFmtId="0" fontId="9" fillId="0" borderId="104" xfId="0" applyFont="1" applyBorder="1" applyProtection="1">
      <protection locked="0"/>
    </xf>
    <xf numFmtId="0" fontId="9" fillId="0" borderId="81" xfId="0" applyFont="1" applyBorder="1" applyAlignment="1" applyProtection="1">
      <alignment horizontal="left"/>
      <protection locked="0"/>
    </xf>
    <xf numFmtId="0" fontId="9" fillId="13" borderId="45" xfId="0" applyFont="1" applyFill="1" applyBorder="1" applyAlignment="1" applyProtection="1">
      <alignment horizontal="left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41" fillId="0" borderId="16" xfId="0" applyFont="1" applyBorder="1" applyProtection="1">
      <protection locked="0"/>
    </xf>
    <xf numFmtId="0" fontId="41" fillId="0" borderId="47" xfId="0" applyFont="1" applyBorder="1" applyAlignment="1" applyProtection="1">
      <alignment horizontal="center"/>
      <protection locked="0"/>
    </xf>
    <xf numFmtId="49" fontId="41" fillId="0" borderId="16" xfId="0" applyNumberFormat="1" applyFont="1" applyBorder="1" applyAlignment="1" applyProtection="1">
      <alignment horizontal="center"/>
      <protection locked="0"/>
    </xf>
    <xf numFmtId="0" fontId="41" fillId="0" borderId="16" xfId="0" applyFont="1" applyBorder="1" applyAlignment="1" applyProtection="1">
      <alignment horizontal="center"/>
      <protection locked="0"/>
    </xf>
    <xf numFmtId="0" fontId="10" fillId="0" borderId="16" xfId="0" applyFont="1" applyBorder="1" applyProtection="1"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21" xfId="0" applyFont="1" applyBorder="1" applyProtection="1">
      <protection locked="0"/>
    </xf>
    <xf numFmtId="0" fontId="9" fillId="0" borderId="97" xfId="0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2" fillId="0" borderId="6" xfId="0" applyFont="1" applyBorder="1" applyProtection="1"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49" fontId="9" fillId="0" borderId="5" xfId="0" applyNumberFormat="1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13" fillId="4" borderId="75" xfId="0" applyFont="1" applyFill="1" applyBorder="1" applyProtection="1">
      <protection locked="0"/>
    </xf>
    <xf numFmtId="0" fontId="9" fillId="4" borderId="75" xfId="0" applyFont="1" applyFill="1" applyBorder="1" applyAlignment="1" applyProtection="1">
      <alignment horizontal="center"/>
      <protection locked="0"/>
    </xf>
    <xf numFmtId="0" fontId="44" fillId="0" borderId="16" xfId="0" applyFont="1" applyBorder="1" applyProtection="1">
      <protection locked="0"/>
    </xf>
    <xf numFmtId="0" fontId="42" fillId="2" borderId="17" xfId="0" applyFont="1" applyFill="1" applyBorder="1" applyProtection="1">
      <protection locked="0"/>
    </xf>
    <xf numFmtId="0" fontId="10" fillId="0" borderId="140" xfId="0" applyFont="1" applyBorder="1" applyAlignment="1" applyProtection="1">
      <alignment horizontal="center"/>
      <protection locked="0"/>
    </xf>
    <xf numFmtId="49" fontId="9" fillId="0" borderId="43" xfId="0" applyNumberFormat="1" applyFont="1" applyBorder="1" applyAlignment="1" applyProtection="1">
      <alignment horizontal="center"/>
      <protection locked="0"/>
    </xf>
    <xf numFmtId="0" fontId="13" fillId="4" borderId="64" xfId="0" applyFont="1" applyFill="1" applyBorder="1" applyProtection="1">
      <protection locked="0"/>
    </xf>
    <xf numFmtId="49" fontId="9" fillId="4" borderId="41" xfId="0" applyNumberFormat="1" applyFont="1" applyFill="1" applyBorder="1" applyAlignment="1" applyProtection="1">
      <alignment horizontal="center"/>
      <protection locked="0"/>
    </xf>
    <xf numFmtId="49" fontId="9" fillId="0" borderId="65" xfId="0" applyNumberFormat="1" applyFont="1" applyBorder="1" applyAlignment="1" applyProtection="1">
      <alignment horizontal="center"/>
      <protection locked="0"/>
    </xf>
    <xf numFmtId="0" fontId="46" fillId="0" borderId="16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11" borderId="5" xfId="0" applyFont="1" applyFill="1" applyBorder="1" applyProtection="1">
      <protection locked="0"/>
    </xf>
    <xf numFmtId="0" fontId="9" fillId="12" borderId="47" xfId="0" applyFont="1" applyFill="1" applyBorder="1" applyAlignment="1" applyProtection="1">
      <alignment horizontal="center"/>
      <protection locked="0"/>
    </xf>
    <xf numFmtId="0" fontId="13" fillId="11" borderId="17" xfId="0" applyFont="1" applyFill="1" applyBorder="1" applyProtection="1">
      <protection locked="0"/>
    </xf>
    <xf numFmtId="0" fontId="41" fillId="0" borderId="16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right"/>
      <protection locked="0"/>
    </xf>
    <xf numFmtId="0" fontId="13" fillId="11" borderId="17" xfId="0" applyFont="1" applyFill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31" xfId="0" applyFont="1" applyBorder="1" applyProtection="1">
      <protection locked="0"/>
    </xf>
    <xf numFmtId="0" fontId="9" fillId="0" borderId="167" xfId="0" applyFont="1" applyBorder="1" applyAlignment="1" applyProtection="1">
      <alignment horizontal="center"/>
      <protection locked="0"/>
    </xf>
    <xf numFmtId="0" fontId="9" fillId="0" borderId="55" xfId="0" applyFont="1" applyBorder="1" applyAlignment="1" applyProtection="1">
      <alignment horizontal="center"/>
      <protection locked="0"/>
    </xf>
    <xf numFmtId="0" fontId="9" fillId="0" borderId="42" xfId="0" applyFont="1" applyBorder="1" applyProtection="1">
      <protection locked="0"/>
    </xf>
    <xf numFmtId="0" fontId="9" fillId="0" borderId="52" xfId="0" applyFont="1" applyBorder="1" applyAlignment="1" applyProtection="1">
      <alignment horizontal="center"/>
      <protection locked="0"/>
    </xf>
    <xf numFmtId="0" fontId="42" fillId="0" borderId="12" xfId="0" applyFont="1" applyBorder="1" applyProtection="1">
      <protection locked="0"/>
    </xf>
    <xf numFmtId="0" fontId="44" fillId="0" borderId="12" xfId="0" applyFont="1" applyBorder="1" applyAlignment="1" applyProtection="1">
      <alignment horizontal="center"/>
      <protection locked="0"/>
    </xf>
    <xf numFmtId="0" fontId="9" fillId="0" borderId="41" xfId="0" applyFont="1" applyBorder="1" applyProtection="1">
      <protection locked="0"/>
    </xf>
    <xf numFmtId="0" fontId="13" fillId="0" borderId="93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9" fillId="55" borderId="93" xfId="0" applyFont="1" applyFill="1" applyBorder="1" applyProtection="1">
      <protection locked="0"/>
    </xf>
    <xf numFmtId="0" fontId="9" fillId="55" borderId="93" xfId="0" applyFont="1" applyFill="1" applyBorder="1" applyAlignment="1" applyProtection="1">
      <alignment horizontal="center"/>
      <protection locked="0"/>
    </xf>
    <xf numFmtId="49" fontId="9" fillId="55" borderId="93" xfId="0" applyNumberFormat="1" applyFont="1" applyFill="1" applyBorder="1" applyAlignment="1" applyProtection="1">
      <alignment horizontal="center"/>
      <protection locked="0"/>
    </xf>
    <xf numFmtId="0" fontId="45" fillId="55" borderId="12" xfId="0" applyFont="1" applyFill="1" applyBorder="1" applyProtection="1">
      <protection locked="0"/>
    </xf>
    <xf numFmtId="0" fontId="43" fillId="55" borderId="12" xfId="0" applyFont="1" applyFill="1" applyBorder="1" applyAlignment="1" applyProtection="1">
      <alignment horizontal="center"/>
      <protection locked="0"/>
    </xf>
    <xf numFmtId="49" fontId="43" fillId="55" borderId="12" xfId="0" applyNumberFormat="1" applyFont="1" applyFill="1" applyBorder="1" applyAlignment="1" applyProtection="1">
      <alignment horizontal="center"/>
      <protection locked="0"/>
    </xf>
    <xf numFmtId="0" fontId="43" fillId="55" borderId="12" xfId="0" applyFont="1" applyFill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198" xfId="0" applyFont="1" applyBorder="1" applyAlignment="1" applyProtection="1">
      <alignment horizontal="center"/>
      <protection locked="0"/>
    </xf>
    <xf numFmtId="0" fontId="11" fillId="0" borderId="75" xfId="0" applyFont="1" applyBorder="1" applyProtection="1">
      <protection locked="0"/>
    </xf>
    <xf numFmtId="0" fontId="11" fillId="0" borderId="77" xfId="0" applyFont="1" applyBorder="1" applyAlignment="1" applyProtection="1">
      <alignment horizontal="center"/>
      <protection locked="0"/>
    </xf>
    <xf numFmtId="0" fontId="11" fillId="0" borderId="81" xfId="0" applyFont="1" applyBorder="1" applyProtection="1">
      <protection locked="0"/>
    </xf>
    <xf numFmtId="0" fontId="11" fillId="0" borderId="85" xfId="0" applyFont="1" applyBorder="1" applyAlignment="1" applyProtection="1">
      <alignment horizontal="center"/>
      <protection locked="0"/>
    </xf>
    <xf numFmtId="0" fontId="11" fillId="0" borderId="85" xfId="0" applyFont="1" applyBorder="1" applyProtection="1">
      <protection locked="0"/>
    </xf>
    <xf numFmtId="0" fontId="11" fillId="0" borderId="109" xfId="0" applyFont="1" applyBorder="1" applyAlignment="1" applyProtection="1">
      <alignment horizontal="center"/>
      <protection locked="0"/>
    </xf>
    <xf numFmtId="0" fontId="11" fillId="0" borderId="199" xfId="0" applyFont="1" applyBorder="1" applyProtection="1">
      <protection locked="0"/>
    </xf>
    <xf numFmtId="0" fontId="45" fillId="4" borderId="16" xfId="0" applyFont="1" applyFill="1" applyBorder="1" applyProtection="1">
      <protection locked="0"/>
    </xf>
    <xf numFmtId="0" fontId="45" fillId="4" borderId="16" xfId="0" applyFont="1" applyFill="1" applyBorder="1" applyAlignment="1" applyProtection="1">
      <alignment horizontal="center"/>
      <protection locked="0"/>
    </xf>
    <xf numFmtId="0" fontId="9" fillId="0" borderId="108" xfId="0" applyFont="1" applyBorder="1" applyAlignment="1" applyProtection="1">
      <alignment horizontal="center"/>
      <protection locked="0"/>
    </xf>
    <xf numFmtId="0" fontId="45" fillId="0" borderId="12" xfId="0" applyFont="1" applyBorder="1" applyProtection="1">
      <protection locked="0"/>
    </xf>
    <xf numFmtId="0" fontId="45" fillId="0" borderId="37" xfId="0" applyFont="1" applyBorder="1" applyAlignment="1" applyProtection="1">
      <alignment horizontal="center"/>
      <protection locked="0"/>
    </xf>
    <xf numFmtId="0" fontId="45" fillId="0" borderId="3" xfId="0" applyFont="1" applyBorder="1" applyProtection="1"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45" fillId="0" borderId="75" xfId="0" applyFont="1" applyBorder="1" applyProtection="1">
      <protection locked="0"/>
    </xf>
    <xf numFmtId="0" fontId="42" fillId="0" borderId="12" xfId="0" applyFont="1" applyBorder="1" applyAlignment="1" applyProtection="1">
      <alignment horizontal="center"/>
      <protection locked="0"/>
    </xf>
    <xf numFmtId="0" fontId="45" fillId="0" borderId="21" xfId="0" applyFont="1" applyBorder="1" applyProtection="1">
      <protection locked="0"/>
    </xf>
    <xf numFmtId="0" fontId="9" fillId="0" borderId="53" xfId="0" applyFont="1" applyBorder="1" applyAlignment="1" applyProtection="1">
      <alignment horizontal="center"/>
      <protection locked="0"/>
    </xf>
    <xf numFmtId="0" fontId="10" fillId="4" borderId="16" xfId="0" applyFont="1" applyFill="1" applyBorder="1" applyProtection="1"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49" fontId="9" fillId="0" borderId="94" xfId="0" applyNumberFormat="1" applyFont="1" applyBorder="1" applyAlignment="1" applyProtection="1">
      <alignment horizontal="center"/>
      <protection locked="0"/>
    </xf>
    <xf numFmtId="0" fontId="9" fillId="2" borderId="94" xfId="0" applyFont="1" applyFill="1" applyBorder="1" applyProtection="1">
      <protection locked="0"/>
    </xf>
    <xf numFmtId="0" fontId="44" fillId="0" borderId="12" xfId="0" applyFont="1" applyBorder="1" applyProtection="1"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37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5" fillId="0" borderId="37" xfId="0" applyFont="1" applyBorder="1" applyAlignment="1" applyProtection="1">
      <alignment horizontal="center"/>
      <protection locked="0"/>
    </xf>
    <xf numFmtId="49" fontId="5" fillId="0" borderId="37" xfId="0" applyNumberFormat="1" applyFont="1" applyBorder="1" applyProtection="1">
      <protection locked="0"/>
    </xf>
    <xf numFmtId="0" fontId="13" fillId="0" borderId="205" xfId="0" applyFont="1" applyBorder="1" applyProtection="1">
      <protection locked="0"/>
    </xf>
    <xf numFmtId="0" fontId="13" fillId="0" borderId="36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3" fillId="0" borderId="41" xfId="0" applyFont="1" applyBorder="1" applyProtection="1">
      <protection locked="0"/>
    </xf>
    <xf numFmtId="0" fontId="13" fillId="0" borderId="206" xfId="0" applyFont="1" applyBorder="1" applyProtection="1">
      <protection locked="0"/>
    </xf>
    <xf numFmtId="0" fontId="9" fillId="0" borderId="29" xfId="0" applyFont="1" applyBorder="1" applyProtection="1">
      <protection locked="0"/>
    </xf>
    <xf numFmtId="16" fontId="9" fillId="0" borderId="16" xfId="0" applyNumberFormat="1" applyFont="1" applyBorder="1" applyAlignment="1" applyProtection="1">
      <alignment horizontal="center"/>
      <protection locked="0"/>
    </xf>
    <xf numFmtId="0" fontId="9" fillId="0" borderId="65" xfId="0" applyFont="1" applyBorder="1" applyProtection="1">
      <protection locked="0"/>
    </xf>
    <xf numFmtId="0" fontId="5" fillId="0" borderId="201" xfId="0" applyFont="1" applyBorder="1" applyProtection="1">
      <protection locked="0"/>
    </xf>
    <xf numFmtId="0" fontId="13" fillId="0" borderId="98" xfId="0" applyFont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9" fillId="0" borderId="207" xfId="0" applyFont="1" applyBorder="1" applyProtection="1"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13" fillId="2" borderId="205" xfId="0" applyFont="1" applyFill="1" applyBorder="1" applyProtection="1">
      <protection locked="0"/>
    </xf>
    <xf numFmtId="0" fontId="9" fillId="0" borderId="36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9" fillId="2" borderId="208" xfId="0" applyFont="1" applyFill="1" applyBorder="1" applyProtection="1">
      <protection locked="0"/>
    </xf>
    <xf numFmtId="0" fontId="9" fillId="0" borderId="43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39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3" fillId="2" borderId="208" xfId="0" applyFont="1" applyFill="1" applyBorder="1" applyProtection="1">
      <protection locked="0"/>
    </xf>
    <xf numFmtId="0" fontId="39" fillId="0" borderId="27" xfId="11" applyFont="1" applyBorder="1" applyProtection="1">
      <protection locked="0"/>
    </xf>
    <xf numFmtId="0" fontId="39" fillId="0" borderId="1" xfId="11" applyFont="1" applyAlignment="1" applyProtection="1">
      <alignment horizontal="center"/>
      <protection locked="0"/>
    </xf>
    <xf numFmtId="0" fontId="9" fillId="0" borderId="39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7" fillId="0" borderId="16" xfId="0" applyNumberFormat="1" applyFont="1" applyFill="1" applyBorder="1"/>
    <xf numFmtId="0" fontId="7" fillId="0" borderId="16" xfId="0" applyFont="1" applyFill="1" applyBorder="1" applyProtection="1">
      <protection locked="0"/>
    </xf>
    <xf numFmtId="44" fontId="7" fillId="0" borderId="16" xfId="0" applyNumberFormat="1" applyFont="1" applyFill="1" applyBorder="1" applyProtection="1">
      <protection locked="0"/>
    </xf>
    <xf numFmtId="7" fontId="7" fillId="0" borderId="16" xfId="0" applyNumberFormat="1" applyFont="1" applyFill="1" applyBorder="1" applyAlignment="1">
      <alignment horizontal="center"/>
    </xf>
    <xf numFmtId="44" fontId="7" fillId="0" borderId="17" xfId="0" applyNumberFormat="1" applyFont="1" applyFill="1" applyBorder="1"/>
    <xf numFmtId="164" fontId="7" fillId="0" borderId="42" xfId="0" applyNumberFormat="1" applyFont="1" applyFill="1" applyBorder="1"/>
    <xf numFmtId="44" fontId="3" fillId="0" borderId="0" xfId="0" applyNumberFormat="1" applyFont="1" applyProtection="1"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44" fontId="7" fillId="0" borderId="70" xfId="0" applyNumberFormat="1" applyFont="1" applyBorder="1" applyAlignment="1" applyProtection="1">
      <alignment horizontal="center"/>
      <protection locked="0"/>
    </xf>
    <xf numFmtId="37" fontId="7" fillId="0" borderId="10" xfId="0" applyNumberFormat="1" applyFont="1" applyBorder="1" applyAlignment="1" applyProtection="1">
      <alignment horizontal="center" wrapText="1"/>
      <protection locked="0"/>
    </xf>
    <xf numFmtId="37" fontId="7" fillId="0" borderId="7" xfId="0" applyNumberFormat="1" applyFont="1" applyBorder="1" applyAlignment="1" applyProtection="1">
      <alignment horizontal="center" wrapText="1"/>
      <protection locked="0"/>
    </xf>
    <xf numFmtId="37" fontId="7" fillId="0" borderId="20" xfId="0" applyNumberFormat="1" applyFont="1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horizontal="center" wrapText="1"/>
      <protection locked="0"/>
    </xf>
    <xf numFmtId="0" fontId="7" fillId="0" borderId="72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44" fontId="7" fillId="0" borderId="71" xfId="0" applyNumberFormat="1" applyFont="1" applyBorder="1" applyAlignment="1" applyProtection="1">
      <alignment horizontal="center"/>
      <protection locked="0"/>
    </xf>
    <xf numFmtId="37" fontId="7" fillId="0" borderId="38" xfId="0" applyNumberFormat="1" applyFont="1" applyBorder="1" applyAlignment="1" applyProtection="1">
      <alignment horizontal="center"/>
      <protection locked="0"/>
    </xf>
    <xf numFmtId="37" fontId="7" fillId="0" borderId="25" xfId="0" applyNumberFormat="1" applyFont="1" applyBorder="1" applyAlignment="1" applyProtection="1">
      <alignment horizontal="center"/>
      <protection locked="0"/>
    </xf>
    <xf numFmtId="37" fontId="3" fillId="0" borderId="14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Protection="1">
      <protection locked="0"/>
    </xf>
    <xf numFmtId="3" fontId="7" fillId="3" borderId="23" xfId="0" applyNumberFormat="1" applyFont="1" applyFill="1" applyBorder="1" applyAlignment="1" applyProtection="1">
      <alignment horizontal="center"/>
      <protection locked="0"/>
    </xf>
    <xf numFmtId="0" fontId="7" fillId="0" borderId="34" xfId="0" applyFont="1" applyBorder="1" applyProtection="1">
      <protection locked="0"/>
    </xf>
    <xf numFmtId="0" fontId="7" fillId="0" borderId="153" xfId="0" applyFont="1" applyBorder="1" applyProtection="1">
      <protection locked="0"/>
    </xf>
    <xf numFmtId="0" fontId="7" fillId="0" borderId="159" xfId="0" applyFont="1" applyBorder="1" applyProtection="1">
      <protection locked="0"/>
    </xf>
    <xf numFmtId="0" fontId="7" fillId="0" borderId="130" xfId="0" applyFont="1" applyBorder="1" applyProtection="1">
      <protection locked="0"/>
    </xf>
    <xf numFmtId="0" fontId="7" fillId="0" borderId="131" xfId="0" applyFont="1" applyBorder="1" applyProtection="1">
      <protection locked="0"/>
    </xf>
    <xf numFmtId="3" fontId="7" fillId="0" borderId="20" xfId="0" applyNumberFormat="1" applyFont="1" applyBorder="1" applyAlignment="1" applyProtection="1">
      <alignment horizontal="center"/>
      <protection locked="0"/>
    </xf>
    <xf numFmtId="0" fontId="7" fillId="0" borderId="154" xfId="0" applyFont="1" applyBorder="1" applyProtection="1">
      <protection locked="0"/>
    </xf>
    <xf numFmtId="0" fontId="7" fillId="0" borderId="160" xfId="0" applyFont="1" applyBorder="1" applyProtection="1">
      <protection locked="0"/>
    </xf>
    <xf numFmtId="0" fontId="7" fillId="0" borderId="133" xfId="0" applyFont="1" applyBorder="1" applyProtection="1">
      <protection locked="0"/>
    </xf>
    <xf numFmtId="3" fontId="7" fillId="0" borderId="34" xfId="0" applyNumberFormat="1" applyFont="1" applyBorder="1" applyAlignment="1" applyProtection="1">
      <alignment horizontal="center"/>
      <protection locked="0"/>
    </xf>
    <xf numFmtId="3" fontId="7" fillId="0" borderId="23" xfId="0" applyNumberFormat="1" applyFont="1" applyBorder="1" applyAlignment="1" applyProtection="1">
      <alignment horizontal="center"/>
      <protection locked="0"/>
    </xf>
    <xf numFmtId="0" fontId="7" fillId="0" borderId="177" xfId="0" applyFont="1" applyBorder="1" applyProtection="1">
      <protection locked="0"/>
    </xf>
    <xf numFmtId="0" fontId="7" fillId="0" borderId="186" xfId="0" applyFont="1" applyBorder="1" applyProtection="1">
      <protection locked="0"/>
    </xf>
    <xf numFmtId="0" fontId="7" fillId="0" borderId="171" xfId="0" applyFont="1" applyBorder="1" applyProtection="1">
      <protection locked="0"/>
    </xf>
    <xf numFmtId="0" fontId="7" fillId="0" borderId="178" xfId="0" applyFont="1" applyBorder="1" applyProtection="1">
      <protection locked="0"/>
    </xf>
    <xf numFmtId="0" fontId="7" fillId="0" borderId="187" xfId="0" applyFont="1" applyBorder="1" applyProtection="1">
      <protection locked="0"/>
    </xf>
    <xf numFmtId="0" fontId="7" fillId="0" borderId="105" xfId="0" applyFont="1" applyBorder="1" applyProtection="1">
      <protection locked="0"/>
    </xf>
    <xf numFmtId="0" fontId="40" fillId="0" borderId="0" xfId="44" applyAlignment="1" applyProtection="1">
      <protection locked="0"/>
    </xf>
    <xf numFmtId="0" fontId="7" fillId="0" borderId="179" xfId="0" applyFont="1" applyBorder="1" applyProtection="1">
      <protection locked="0"/>
    </xf>
    <xf numFmtId="0" fontId="7" fillId="0" borderId="188" xfId="0" applyFont="1" applyBorder="1" applyProtection="1">
      <protection locked="0"/>
    </xf>
    <xf numFmtId="0" fontId="7" fillId="0" borderId="172" xfId="0" applyFont="1" applyBorder="1" applyProtection="1">
      <protection locked="0"/>
    </xf>
    <xf numFmtId="0" fontId="7" fillId="0" borderId="155" xfId="0" applyFont="1" applyBorder="1" applyProtection="1">
      <protection locked="0"/>
    </xf>
    <xf numFmtId="0" fontId="7" fillId="0" borderId="161" xfId="0" applyFont="1" applyBorder="1" applyProtection="1">
      <protection locked="0"/>
    </xf>
    <xf numFmtId="0" fontId="7" fillId="0" borderId="134" xfId="0" applyFont="1" applyBorder="1" applyProtection="1">
      <protection locked="0"/>
    </xf>
    <xf numFmtId="0" fontId="7" fillId="0" borderId="181" xfId="0" applyFont="1" applyBorder="1" applyProtection="1">
      <protection locked="0"/>
    </xf>
    <xf numFmtId="0" fontId="7" fillId="0" borderId="190" xfId="0" applyFont="1" applyBorder="1" applyProtection="1">
      <protection locked="0"/>
    </xf>
    <xf numFmtId="0" fontId="7" fillId="0" borderId="173" xfId="0" applyFont="1" applyBorder="1" applyProtection="1">
      <protection locked="0"/>
    </xf>
    <xf numFmtId="0" fontId="7" fillId="0" borderId="180" xfId="0" applyFont="1" applyBorder="1" applyProtection="1">
      <protection locked="0"/>
    </xf>
    <xf numFmtId="0" fontId="7" fillId="0" borderId="189" xfId="0" applyFont="1" applyBorder="1" applyProtection="1">
      <protection locked="0"/>
    </xf>
    <xf numFmtId="0" fontId="7" fillId="0" borderId="106" xfId="0" applyFont="1" applyBorder="1" applyProtection="1">
      <protection locked="0"/>
    </xf>
    <xf numFmtId="0" fontId="7" fillId="0" borderId="68" xfId="0" applyFont="1" applyBorder="1" applyProtection="1">
      <protection locked="0"/>
    </xf>
    <xf numFmtId="0" fontId="7" fillId="0" borderId="191" xfId="0" applyFont="1" applyBorder="1" applyProtection="1">
      <protection locked="0"/>
    </xf>
    <xf numFmtId="0" fontId="7" fillId="0" borderId="107" xfId="0" applyFont="1" applyBorder="1" applyProtection="1">
      <protection locked="0"/>
    </xf>
    <xf numFmtId="0" fontId="7" fillId="0" borderId="69" xfId="0" applyFont="1" applyBorder="1" applyProtection="1">
      <protection locked="0"/>
    </xf>
    <xf numFmtId="0" fontId="7" fillId="0" borderId="176" xfId="0" applyFont="1" applyBorder="1" applyProtection="1">
      <protection locked="0"/>
    </xf>
    <xf numFmtId="0" fontId="7" fillId="0" borderId="128" xfId="0" applyFont="1" applyBorder="1" applyProtection="1">
      <protection locked="0"/>
    </xf>
    <xf numFmtId="0" fontId="3" fillId="0" borderId="128" xfId="0" applyFont="1" applyBorder="1" applyProtection="1">
      <protection locked="0"/>
    </xf>
    <xf numFmtId="0" fontId="7" fillId="0" borderId="129" xfId="0" applyFont="1" applyBorder="1" applyProtection="1">
      <protection locked="0"/>
    </xf>
    <xf numFmtId="0" fontId="0" fillId="0" borderId="0" xfId="0" applyProtection="1">
      <protection locked="0"/>
    </xf>
    <xf numFmtId="3" fontId="7" fillId="3" borderId="72" xfId="0" applyNumberFormat="1" applyFont="1" applyFill="1" applyBorder="1" applyAlignment="1" applyProtection="1">
      <alignment horizontal="center"/>
      <protection locked="0"/>
    </xf>
    <xf numFmtId="3" fontId="7" fillId="3" borderId="8" xfId="0" applyNumberFormat="1" applyFont="1" applyFill="1" applyBorder="1" applyAlignment="1" applyProtection="1">
      <alignment horizontal="center"/>
      <protection locked="0"/>
    </xf>
    <xf numFmtId="3" fontId="7" fillId="3" borderId="14" xfId="0" applyNumberFormat="1" applyFont="1" applyFill="1" applyBorder="1" applyAlignment="1" applyProtection="1">
      <alignment horizontal="center"/>
      <protection locked="0"/>
    </xf>
    <xf numFmtId="3" fontId="7" fillId="3" borderId="28" xfId="0" applyNumberFormat="1" applyFont="1" applyFill="1" applyBorder="1" applyAlignment="1" applyProtection="1">
      <alignment horizontal="center"/>
      <protection locked="0"/>
    </xf>
    <xf numFmtId="3" fontId="7" fillId="52" borderId="2" xfId="0" applyNumberFormat="1" applyFont="1" applyFill="1" applyBorder="1" applyAlignment="1" applyProtection="1">
      <alignment horizontal="center"/>
      <protection locked="0"/>
    </xf>
    <xf numFmtId="3" fontId="7" fillId="52" borderId="23" xfId="0" applyNumberFormat="1" applyFont="1" applyFill="1" applyBorder="1" applyAlignment="1" applyProtection="1">
      <alignment horizontal="center"/>
      <protection locked="0"/>
    </xf>
    <xf numFmtId="3" fontId="7" fillId="52" borderId="14" xfId="0" applyNumberFormat="1" applyFont="1" applyFill="1" applyBorder="1" applyAlignment="1" applyProtection="1">
      <alignment horizontal="center"/>
      <protection locked="0"/>
    </xf>
    <xf numFmtId="0" fontId="7" fillId="53" borderId="182" xfId="0" applyFont="1" applyFill="1" applyBorder="1" applyProtection="1">
      <protection locked="0"/>
    </xf>
    <xf numFmtId="0" fontId="7" fillId="53" borderId="192" xfId="0" applyFont="1" applyFill="1" applyBorder="1" applyProtection="1">
      <protection locked="0"/>
    </xf>
    <xf numFmtId="0" fontId="7" fillId="53" borderId="101" xfId="0" applyFont="1" applyFill="1" applyBorder="1" applyProtection="1">
      <protection locked="0"/>
    </xf>
    <xf numFmtId="0" fontId="7" fillId="53" borderId="174" xfId="0" applyFont="1" applyFill="1" applyBorder="1" applyProtection="1">
      <protection locked="0"/>
    </xf>
    <xf numFmtId="0" fontId="7" fillId="0" borderId="183" xfId="0" applyFont="1" applyBorder="1" applyProtection="1">
      <protection locked="0"/>
    </xf>
    <xf numFmtId="0" fontId="7" fillId="0" borderId="193" xfId="0" applyFont="1" applyBorder="1" applyProtection="1">
      <protection locked="0"/>
    </xf>
    <xf numFmtId="0" fontId="7" fillId="0" borderId="149" xfId="0" applyFont="1" applyBorder="1" applyProtection="1">
      <protection locked="0"/>
    </xf>
    <xf numFmtId="0" fontId="7" fillId="0" borderId="156" xfId="0" applyFont="1" applyBorder="1" applyProtection="1">
      <protection locked="0"/>
    </xf>
    <xf numFmtId="0" fontId="7" fillId="0" borderId="194" xfId="0" applyFont="1" applyBorder="1" applyProtection="1">
      <protection locked="0"/>
    </xf>
    <xf numFmtId="0" fontId="7" fillId="0" borderId="147" xfId="0" applyFont="1" applyBorder="1" applyProtection="1">
      <protection locked="0"/>
    </xf>
    <xf numFmtId="0" fontId="7" fillId="0" borderId="175" xfId="0" applyFont="1" applyBorder="1" applyProtection="1">
      <protection locked="0"/>
    </xf>
    <xf numFmtId="0" fontId="7" fillId="0" borderId="75" xfId="0" applyFont="1" applyBorder="1" applyProtection="1">
      <protection locked="0"/>
    </xf>
    <xf numFmtId="0" fontId="7" fillId="0" borderId="84" xfId="0" applyFont="1" applyBorder="1" applyProtection="1">
      <protection locked="0"/>
    </xf>
    <xf numFmtId="0" fontId="7" fillId="0" borderId="157" xfId="0" applyFont="1" applyBorder="1" applyProtection="1">
      <protection locked="0"/>
    </xf>
    <xf numFmtId="0" fontId="7" fillId="0" borderId="73" xfId="0" applyFont="1" applyBorder="1" applyProtection="1">
      <protection locked="0"/>
    </xf>
    <xf numFmtId="0" fontId="7" fillId="0" borderId="88" xfId="0" applyFont="1" applyBorder="1" applyProtection="1">
      <protection locked="0"/>
    </xf>
    <xf numFmtId="0" fontId="8" fillId="0" borderId="69" xfId="0" applyFont="1" applyBorder="1" applyAlignment="1" applyProtection="1">
      <alignment horizontal="left"/>
      <protection locked="0"/>
    </xf>
    <xf numFmtId="0" fontId="8" fillId="0" borderId="176" xfId="0" applyFont="1" applyBorder="1" applyAlignment="1" applyProtection="1">
      <alignment horizontal="left"/>
      <protection locked="0"/>
    </xf>
    <xf numFmtId="0" fontId="7" fillId="0" borderId="128" xfId="0" applyFont="1" applyBorder="1" applyAlignment="1" applyProtection="1">
      <alignment horizontal="center"/>
      <protection locked="0"/>
    </xf>
    <xf numFmtId="49" fontId="7" fillId="0" borderId="128" xfId="0" applyNumberFormat="1" applyFont="1" applyBorder="1" applyAlignment="1" applyProtection="1">
      <alignment horizontal="center"/>
      <protection locked="0"/>
    </xf>
    <xf numFmtId="0" fontId="7" fillId="0" borderId="129" xfId="0" applyFont="1" applyBorder="1" applyAlignment="1" applyProtection="1">
      <alignment horizontal="center"/>
      <protection locked="0"/>
    </xf>
    <xf numFmtId="3" fontId="7" fillId="8" borderId="2" xfId="0" applyNumberFormat="1" applyFont="1" applyFill="1" applyBorder="1" applyAlignment="1" applyProtection="1">
      <alignment horizontal="center"/>
      <protection locked="0"/>
    </xf>
    <xf numFmtId="0" fontId="7" fillId="53" borderId="178" xfId="0" applyFont="1" applyFill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7" fillId="53" borderId="154" xfId="0" applyFont="1" applyFill="1" applyBorder="1" applyProtection="1">
      <protection locked="0"/>
    </xf>
    <xf numFmtId="3" fontId="7" fillId="3" borderId="34" xfId="0" applyNumberFormat="1" applyFont="1" applyFill="1" applyBorder="1" applyAlignment="1" applyProtection="1">
      <alignment horizontal="center"/>
      <protection locked="0"/>
    </xf>
    <xf numFmtId="3" fontId="7" fillId="3" borderId="7" xfId="0" applyNumberFormat="1" applyFont="1" applyFill="1" applyBorder="1" applyAlignment="1" applyProtection="1">
      <alignment horizontal="center"/>
      <protection locked="0"/>
    </xf>
    <xf numFmtId="0" fontId="7" fillId="17" borderId="119" xfId="0" applyFont="1" applyFill="1" applyBorder="1" applyAlignment="1" applyProtection="1">
      <alignment horizontal="center"/>
      <protection locked="0"/>
    </xf>
    <xf numFmtId="0" fontId="3" fillId="17" borderId="91" xfId="0" applyFont="1" applyFill="1" applyBorder="1" applyProtection="1">
      <protection locked="0"/>
    </xf>
    <xf numFmtId="0" fontId="3" fillId="17" borderId="120" xfId="0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0" fontId="7" fillId="53" borderId="155" xfId="0" applyFont="1" applyFill="1" applyBorder="1" applyProtection="1">
      <protection locked="0"/>
    </xf>
    <xf numFmtId="0" fontId="3" fillId="0" borderId="130" xfId="0" applyFont="1" applyBorder="1" applyProtection="1">
      <protection locked="0"/>
    </xf>
    <xf numFmtId="0" fontId="7" fillId="0" borderId="184" xfId="0" applyFont="1" applyBorder="1" applyProtection="1">
      <protection locked="0"/>
    </xf>
    <xf numFmtId="0" fontId="7" fillId="0" borderId="195" xfId="0" applyFont="1" applyBorder="1" applyProtection="1">
      <protection locked="0"/>
    </xf>
    <xf numFmtId="0" fontId="3" fillId="0" borderId="140" xfId="0" applyFont="1" applyBorder="1" applyProtection="1">
      <protection locked="0"/>
    </xf>
    <xf numFmtId="0" fontId="7" fillId="0" borderId="141" xfId="0" applyFont="1" applyBorder="1" applyProtection="1">
      <protection locked="0"/>
    </xf>
    <xf numFmtId="0" fontId="7" fillId="53" borderId="153" xfId="0" applyFont="1" applyFill="1" applyBorder="1" applyProtection="1">
      <protection locked="0"/>
    </xf>
    <xf numFmtId="0" fontId="3" fillId="17" borderId="119" xfId="0" applyFont="1" applyFill="1" applyBorder="1" applyProtection="1">
      <protection locked="0"/>
    </xf>
    <xf numFmtId="0" fontId="7" fillId="17" borderId="75" xfId="0" applyFont="1" applyFill="1" applyBorder="1" applyAlignment="1" applyProtection="1">
      <alignment horizontal="center"/>
      <protection locked="0"/>
    </xf>
    <xf numFmtId="0" fontId="3" fillId="17" borderId="128" xfId="0" applyFont="1" applyFill="1" applyBorder="1" applyProtection="1">
      <protection locked="0"/>
    </xf>
    <xf numFmtId="0" fontId="11" fillId="0" borderId="84" xfId="0" applyFont="1" applyBorder="1" applyProtection="1">
      <protection locked="0"/>
    </xf>
    <xf numFmtId="0" fontId="11" fillId="0" borderId="138" xfId="0" applyFont="1" applyBorder="1" applyProtection="1">
      <protection locked="0"/>
    </xf>
    <xf numFmtId="0" fontId="7" fillId="53" borderId="72" xfId="0" applyFont="1" applyFill="1" applyBorder="1" applyProtection="1">
      <protection locked="0"/>
    </xf>
    <xf numFmtId="0" fontId="11" fillId="0" borderId="86" xfId="0" applyFont="1" applyBorder="1" applyProtection="1">
      <protection locked="0"/>
    </xf>
    <xf numFmtId="0" fontId="7" fillId="0" borderId="66" xfId="0" applyFont="1" applyBorder="1" applyProtection="1">
      <protection locked="0"/>
    </xf>
    <xf numFmtId="0" fontId="7" fillId="0" borderId="196" xfId="0" applyFont="1" applyBorder="1" applyProtection="1">
      <protection locked="0"/>
    </xf>
    <xf numFmtId="0" fontId="3" fillId="0" borderId="122" xfId="0" applyFont="1" applyBorder="1" applyProtection="1">
      <protection locked="0"/>
    </xf>
    <xf numFmtId="0" fontId="7" fillId="0" borderId="148" xfId="0" applyFont="1" applyBorder="1" applyProtection="1">
      <protection locked="0"/>
    </xf>
    <xf numFmtId="3" fontId="7" fillId="0" borderId="7" xfId="0" applyNumberFormat="1" applyFont="1" applyBorder="1" applyAlignment="1" applyProtection="1">
      <alignment horizontal="center"/>
      <protection locked="0"/>
    </xf>
    <xf numFmtId="3" fontId="7" fillId="0" borderId="18" xfId="0" applyNumberFormat="1" applyFont="1" applyBorder="1" applyAlignment="1" applyProtection="1">
      <alignment horizontal="center"/>
      <protection locked="0"/>
    </xf>
    <xf numFmtId="3" fontId="7" fillId="0" borderId="25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1" fillId="0" borderId="88" xfId="0" applyFont="1" applyBorder="1" applyProtection="1">
      <protection locked="0"/>
    </xf>
    <xf numFmtId="164" fontId="10" fillId="0" borderId="0" xfId="0" applyNumberFormat="1" applyFont="1" applyProtection="1">
      <protection locked="0"/>
    </xf>
    <xf numFmtId="3" fontId="10" fillId="0" borderId="25" xfId="0" applyNumberFormat="1" applyFont="1" applyBorder="1" applyAlignment="1" applyProtection="1">
      <alignment horizontal="center"/>
      <protection locked="0"/>
    </xf>
    <xf numFmtId="0" fontId="10" fillId="0" borderId="184" xfId="0" applyFont="1" applyBorder="1" applyProtection="1">
      <protection locked="0"/>
    </xf>
    <xf numFmtId="0" fontId="10" fillId="0" borderId="195" xfId="0" applyFont="1" applyBorder="1" applyProtection="1">
      <protection locked="0"/>
    </xf>
    <xf numFmtId="0" fontId="10" fillId="0" borderId="140" xfId="0" applyFont="1" applyBorder="1" applyProtection="1">
      <protection locked="0"/>
    </xf>
    <xf numFmtId="0" fontId="12" fillId="0" borderId="0" xfId="0" applyFont="1" applyProtection="1">
      <protection locked="0"/>
    </xf>
    <xf numFmtId="0" fontId="10" fillId="0" borderId="84" xfId="0" applyFont="1" applyBorder="1" applyProtection="1">
      <protection locked="0"/>
    </xf>
    <xf numFmtId="0" fontId="10" fillId="0" borderId="157" xfId="0" applyFont="1" applyBorder="1" applyProtection="1">
      <protection locked="0"/>
    </xf>
    <xf numFmtId="0" fontId="10" fillId="0" borderId="73" xfId="0" applyFont="1" applyBorder="1" applyProtection="1">
      <protection locked="0"/>
    </xf>
    <xf numFmtId="0" fontId="7" fillId="0" borderId="158" xfId="0" applyFont="1" applyBorder="1" applyProtection="1">
      <protection locked="0"/>
    </xf>
    <xf numFmtId="0" fontId="7" fillId="0" borderId="135" xfId="0" applyFont="1" applyBorder="1" applyProtection="1">
      <protection locked="0"/>
    </xf>
    <xf numFmtId="0" fontId="3" fillId="0" borderId="135" xfId="0" applyFont="1" applyBorder="1" applyProtection="1">
      <protection locked="0"/>
    </xf>
    <xf numFmtId="0" fontId="7" fillId="0" borderId="136" xfId="0" applyFont="1" applyBorder="1" applyProtection="1">
      <protection locked="0"/>
    </xf>
    <xf numFmtId="0" fontId="7" fillId="53" borderId="156" xfId="0" applyFont="1" applyFill="1" applyBorder="1" applyProtection="1">
      <protection locked="0"/>
    </xf>
    <xf numFmtId="0" fontId="3" fillId="0" borderId="7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9" fillId="0" borderId="84" xfId="0" applyFont="1" applyBorder="1" applyProtection="1">
      <protection locked="0"/>
    </xf>
    <xf numFmtId="0" fontId="10" fillId="0" borderId="158" xfId="0" applyFont="1" applyBorder="1" applyProtection="1">
      <protection locked="0"/>
    </xf>
    <xf numFmtId="0" fontId="10" fillId="0" borderId="135" xfId="0" applyFont="1" applyBorder="1" applyProtection="1">
      <protection locked="0"/>
    </xf>
    <xf numFmtId="0" fontId="7" fillId="0" borderId="67" xfId="0" applyFont="1" applyBorder="1" applyProtection="1">
      <protection locked="0"/>
    </xf>
    <xf numFmtId="0" fontId="7" fillId="0" borderId="197" xfId="0" applyFont="1" applyBorder="1" applyProtection="1">
      <protection locked="0"/>
    </xf>
    <xf numFmtId="0" fontId="7" fillId="0" borderId="142" xfId="0" applyFont="1" applyBorder="1" applyProtection="1">
      <protection locked="0"/>
    </xf>
    <xf numFmtId="0" fontId="7" fillId="0" borderId="143" xfId="0" applyFont="1" applyBorder="1" applyProtection="1">
      <protection locked="0"/>
    </xf>
    <xf numFmtId="0" fontId="7" fillId="53" borderId="158" xfId="0" applyFont="1" applyFill="1" applyBorder="1" applyProtection="1">
      <protection locked="0"/>
    </xf>
    <xf numFmtId="3" fontId="7" fillId="8" borderId="25" xfId="0" applyNumberFormat="1" applyFont="1" applyFill="1" applyBorder="1" applyAlignment="1" applyProtection="1">
      <alignment horizontal="center"/>
      <protection locked="0"/>
    </xf>
    <xf numFmtId="0" fontId="7" fillId="0" borderId="86" xfId="0" applyFont="1" applyBorder="1" applyProtection="1">
      <protection locked="0"/>
    </xf>
    <xf numFmtId="0" fontId="7" fillId="0" borderId="185" xfId="0" applyFont="1" applyBorder="1" applyProtection="1">
      <protection locked="0"/>
    </xf>
    <xf numFmtId="0" fontId="7" fillId="0" borderId="137" xfId="0" applyFont="1" applyBorder="1" applyProtection="1">
      <protection locked="0"/>
    </xf>
    <xf numFmtId="0" fontId="11" fillId="0" borderId="14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73" xfId="0" applyFont="1" applyBorder="1" applyProtection="1">
      <protection locked="0"/>
    </xf>
    <xf numFmtId="3" fontId="7" fillId="8" borderId="72" xfId="0" applyNumberFormat="1" applyFont="1" applyFill="1" applyBorder="1" applyAlignment="1" applyProtection="1">
      <alignment horizontal="center"/>
      <protection locked="0"/>
    </xf>
    <xf numFmtId="3" fontId="7" fillId="8" borderId="28" xfId="0" applyNumberFormat="1" applyFont="1" applyFill="1" applyBorder="1" applyAlignment="1" applyProtection="1">
      <alignment horizontal="center"/>
      <protection locked="0"/>
    </xf>
    <xf numFmtId="0" fontId="3" fillId="0" borderId="137" xfId="0" applyFont="1" applyBorder="1" applyProtection="1">
      <protection locked="0"/>
    </xf>
    <xf numFmtId="0" fontId="7" fillId="0" borderId="138" xfId="0" applyFont="1" applyBorder="1" applyProtection="1">
      <protection locked="0"/>
    </xf>
    <xf numFmtId="37" fontId="3" fillId="0" borderId="25" xfId="0" applyNumberFormat="1" applyFont="1" applyBorder="1" applyAlignment="1" applyProtection="1">
      <alignment horizontal="center"/>
      <protection locked="0"/>
    </xf>
    <xf numFmtId="3" fontId="7" fillId="0" borderId="59" xfId="0" applyNumberFormat="1" applyFont="1" applyBorder="1" applyAlignment="1" applyProtection="1">
      <alignment horizontal="center"/>
      <protection locked="0"/>
    </xf>
    <xf numFmtId="37" fontId="3" fillId="0" borderId="7" xfId="0" applyNumberFormat="1" applyFont="1" applyBorder="1" applyAlignment="1" applyProtection="1">
      <alignment horizontal="center"/>
      <protection locked="0"/>
    </xf>
    <xf numFmtId="37" fontId="3" fillId="0" borderId="18" xfId="0" applyNumberFormat="1" applyFon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3" fillId="17" borderId="90" xfId="0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9" fillId="0" borderId="158" xfId="0" applyFont="1" applyBorder="1" applyProtection="1">
      <protection locked="0"/>
    </xf>
    <xf numFmtId="0" fontId="9" fillId="0" borderId="135" xfId="0" applyFont="1" applyBorder="1" applyProtection="1">
      <protection locked="0"/>
    </xf>
    <xf numFmtId="0" fontId="10" fillId="0" borderId="156" xfId="0" applyFont="1" applyBorder="1" applyProtection="1">
      <protection locked="0"/>
    </xf>
    <xf numFmtId="0" fontId="10" fillId="0" borderId="75" xfId="0" applyFont="1" applyBorder="1" applyProtection="1">
      <protection locked="0"/>
    </xf>
    <xf numFmtId="0" fontId="10" fillId="0" borderId="185" xfId="0" applyFont="1" applyBorder="1" applyProtection="1">
      <protection locked="0"/>
    </xf>
    <xf numFmtId="0" fontId="10" fillId="0" borderId="137" xfId="0" applyFont="1" applyBorder="1" applyProtection="1">
      <protection locked="0"/>
    </xf>
    <xf numFmtId="0" fontId="11" fillId="0" borderId="144" xfId="0" applyFont="1" applyBorder="1" applyProtection="1">
      <protection locked="0"/>
    </xf>
    <xf numFmtId="3" fontId="7" fillId="0" borderId="61" xfId="0" applyNumberFormat="1" applyFont="1" applyBorder="1" applyAlignment="1" applyProtection="1">
      <alignment horizontal="center"/>
      <protection locked="0"/>
    </xf>
    <xf numFmtId="3" fontId="7" fillId="0" borderId="158" xfId="0" applyNumberFormat="1" applyFont="1" applyBorder="1" applyProtection="1">
      <protection locked="0"/>
    </xf>
    <xf numFmtId="3" fontId="7" fillId="0" borderId="135" xfId="0" applyNumberFormat="1" applyFont="1" applyBorder="1" applyProtection="1">
      <protection locked="0"/>
    </xf>
    <xf numFmtId="0" fontId="7" fillId="0" borderId="81" xfId="0" applyFont="1" applyBorder="1" applyProtection="1">
      <protection locked="0"/>
    </xf>
    <xf numFmtId="0" fontId="11" fillId="53" borderId="158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3" fontId="7" fillId="56" borderId="25" xfId="0" applyNumberFormat="1" applyFont="1" applyFill="1" applyBorder="1" applyAlignment="1" applyProtection="1">
      <alignment horizontal="center"/>
      <protection locked="0"/>
    </xf>
    <xf numFmtId="3" fontId="7" fillId="0" borderId="204" xfId="0" applyNumberFormat="1" applyFont="1" applyBorder="1" applyAlignment="1" applyProtection="1">
      <alignment horizontal="center"/>
      <protection locked="0"/>
    </xf>
    <xf numFmtId="3" fontId="7" fillId="2" borderId="25" xfId="0" applyNumberFormat="1" applyFont="1" applyFill="1" applyBorder="1" applyAlignment="1" applyProtection="1">
      <alignment horizontal="center"/>
      <protection locked="0"/>
    </xf>
    <xf numFmtId="164" fontId="7" fillId="0" borderId="1" xfId="0" applyNumberFormat="1" applyFont="1" applyBorder="1" applyProtection="1">
      <protection locked="0"/>
    </xf>
    <xf numFmtId="0" fontId="7" fillId="0" borderId="74" xfId="0" applyFont="1" applyBorder="1" applyProtection="1">
      <protection locked="0"/>
    </xf>
    <xf numFmtId="0" fontId="7" fillId="0" borderId="170" xfId="0" applyFont="1" applyBorder="1" applyProtection="1">
      <protection locked="0"/>
    </xf>
    <xf numFmtId="3" fontId="7" fillId="0" borderId="75" xfId="0" applyNumberFormat="1" applyFont="1" applyBorder="1" applyProtection="1">
      <protection locked="0"/>
    </xf>
    <xf numFmtId="0" fontId="7" fillId="0" borderId="150" xfId="0" applyFont="1" applyBorder="1" applyProtection="1">
      <protection locked="0"/>
    </xf>
    <xf numFmtId="0" fontId="7" fillId="0" borderId="132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151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152" xfId="0" applyFont="1" applyBorder="1" applyProtection="1">
      <protection locked="0"/>
    </xf>
    <xf numFmtId="0" fontId="7" fillId="0" borderId="65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11" fillId="0" borderId="0" xfId="0" applyFont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3" fillId="4" borderId="14" xfId="0" applyFont="1" applyFill="1" applyBorder="1" applyAlignment="1">
      <alignment horizontal="center"/>
    </xf>
    <xf numFmtId="0" fontId="5" fillId="0" borderId="8" xfId="0" applyFont="1" applyBorder="1"/>
    <xf numFmtId="0" fontId="5" fillId="0" borderId="28" xfId="0" applyFont="1" applyBorder="1"/>
  </cellXfs>
  <cellStyles count="45">
    <cellStyle name="20% - Accent1 2" xfId="21" xr:uid="{923662AF-CDD2-4A1D-A3A0-C6D5B3ACE27E}"/>
    <cellStyle name="20% - Accent2 2" xfId="25" xr:uid="{DE6544CC-3A9C-4659-BCB1-A9AC0B237DB0}"/>
    <cellStyle name="20% - Accent3 2" xfId="29" xr:uid="{9005BF1E-1E9C-4CB5-8809-0CDD715DCF75}"/>
    <cellStyle name="20% - Accent4 2" xfId="33" xr:uid="{BA5ED144-C169-426D-AD74-51280850C2E7}"/>
    <cellStyle name="20% - Accent5 2" xfId="37" xr:uid="{D1B2CEA8-6AD2-488D-964A-3C06591E3C86}"/>
    <cellStyle name="20% - Accent6 2" xfId="41" xr:uid="{5698125F-0C98-4067-B5F3-C37682752DB6}"/>
    <cellStyle name="40% - Accent1 2" xfId="22" xr:uid="{FA34E2EF-ECC5-44D8-9784-806FCBCE5E51}"/>
    <cellStyle name="40% - Accent2 2" xfId="26" xr:uid="{538ADAF4-5D9C-416B-8F31-3F86F9E9C957}"/>
    <cellStyle name="40% - Accent3 2" xfId="30" xr:uid="{B2F9B39F-AC2F-4272-A790-B69C51CEFAD4}"/>
    <cellStyle name="40% - Accent4 2" xfId="34" xr:uid="{2C86BD03-E368-460E-BC5A-966B8FCAB3F0}"/>
    <cellStyle name="40% - Accent5 2" xfId="38" xr:uid="{0338A8AF-42A6-4C2C-9C9E-E21E74019548}"/>
    <cellStyle name="40% - Accent6 2" xfId="42" xr:uid="{61546588-FD96-47CC-B358-FE65E673216A}"/>
    <cellStyle name="60% - Accent1 2" xfId="23" xr:uid="{4E70F75A-72FC-4DCE-849B-984A1207804B}"/>
    <cellStyle name="60% - Accent2 2" xfId="27" xr:uid="{7AAC0FA6-F39A-48AD-9765-6F59D60AA27B}"/>
    <cellStyle name="60% - Accent3 2" xfId="31" xr:uid="{23296422-FC06-4AF0-82AB-14EE15167406}"/>
    <cellStyle name="60% - Accent4 2" xfId="35" xr:uid="{E358EB8E-35F1-40A1-B315-AE99633F89D4}"/>
    <cellStyle name="60% - Accent5 2" xfId="39" xr:uid="{2FCFB424-A8D0-46A0-A73D-58104D5F4C23}"/>
    <cellStyle name="60% - Accent6 2" xfId="43" xr:uid="{1F2E759F-FB4A-4BBC-AA2A-55434F36E8A4}"/>
    <cellStyle name="Accent1 2" xfId="20" xr:uid="{724C45C7-E019-4E25-B35F-3F5E40AADECD}"/>
    <cellStyle name="Accent2 2" xfId="24" xr:uid="{BCDA309C-1769-45B9-B264-F99D1151E259}"/>
    <cellStyle name="Accent3 2" xfId="28" xr:uid="{5DE75A1D-6204-4818-A281-04F85B23FF3A}"/>
    <cellStyle name="Accent4 2" xfId="32" xr:uid="{E855721A-2E74-4C53-9009-7378F773665F}"/>
    <cellStyle name="Accent5 2" xfId="36" xr:uid="{10F588E1-89F1-4EC3-A350-7D54F7C28911}"/>
    <cellStyle name="Accent6 2" xfId="40" xr:uid="{935BFA2B-B748-47C1-B1C3-E45818D08625}"/>
    <cellStyle name="Bad 2" xfId="15" xr:uid="{58D595D0-99C1-4428-A782-59C3A9207AE2}"/>
    <cellStyle name="Calculation" xfId="7" builtinId="22" customBuiltin="1"/>
    <cellStyle name="Check Cell" xfId="9" builtinId="23" customBuiltin="1"/>
    <cellStyle name="Currency" xfId="1" builtinId="4"/>
    <cellStyle name="Explanatory Text 2" xfId="19" xr:uid="{1B610A59-9B4A-4A4F-8183-C4B770A09462}"/>
    <cellStyle name="Good 2" xfId="14" xr:uid="{39348EF9-2FA0-4BC1-AC37-18ECFA49C16E}"/>
    <cellStyle name="Heading 1" xfId="2" builtinId="16" customBuiltin="1"/>
    <cellStyle name="Heading 2" xfId="3" builtinId="17" customBuiltin="1"/>
    <cellStyle name="Heading 3" xfId="4" builtinId="18" customBuiltin="1"/>
    <cellStyle name="Heading 4 2" xfId="13" xr:uid="{F4738A9E-AD17-465D-80D7-19FAA6DAF1C3}"/>
    <cellStyle name="Hyperlink" xfId="44" builtinId="8"/>
    <cellStyle name="Input" xfId="5" builtinId="20" customBuiltin="1"/>
    <cellStyle name="Linked Cell" xfId="8" builtinId="24" customBuiltin="1"/>
    <cellStyle name="Neutral 2" xfId="16" xr:uid="{FFCA1837-0449-4EAA-8E67-9D56CBB38141}"/>
    <cellStyle name="Normal" xfId="0" builtinId="0"/>
    <cellStyle name="Normal 2" xfId="11" xr:uid="{33E3E697-AD42-44A7-9BE2-DEFC56B2BEAC}"/>
    <cellStyle name="Note 2" xfId="18" xr:uid="{7E2C5F85-44A5-483B-B6D1-CADE3EFFBF99}"/>
    <cellStyle name="Output" xfId="6" builtinId="21" customBuiltin="1"/>
    <cellStyle name="Title 2" xfId="12" xr:uid="{F81D5893-9AC0-426C-ADF3-CEC13BC2E8B7}"/>
    <cellStyle name="Total" xfId="10" builtinId="25" customBuiltin="1"/>
    <cellStyle name="Warning Text 2" xfId="17" xr:uid="{7BE96D82-88BC-476B-A647-319A576F3B1B}"/>
  </cellStyles>
  <dxfs count="0"/>
  <tableStyles count="0" defaultTableStyle="TableStyleMedium2" defaultPivotStyle="PivotStyleLight16"/>
  <colors>
    <mruColors>
      <color rgb="FFCC9C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954"/>
  <sheetViews>
    <sheetView showGridLines="0" tabSelected="1" zoomScaleNormal="100" zoomScaleSheetLayoutView="100" workbookViewId="0">
      <selection activeCell="B2" sqref="B2"/>
    </sheetView>
  </sheetViews>
  <sheetFormatPr defaultColWidth="14.44140625" defaultRowHeight="15" customHeight="1" x14ac:dyDescent="0.25"/>
  <cols>
    <col min="1" max="1" width="11.5546875" style="289" customWidth="1"/>
    <col min="2" max="2" width="51.77734375" style="202" bestFit="1" customWidth="1"/>
    <col min="3" max="3" width="22.77734375" style="202" bestFit="1" customWidth="1"/>
    <col min="4" max="4" width="17.77734375" style="202" customWidth="1"/>
    <col min="5" max="5" width="7.77734375" style="202" customWidth="1"/>
    <col min="6" max="6" width="6.77734375" style="202" customWidth="1"/>
    <col min="7" max="7" width="2.5546875" style="202" customWidth="1"/>
    <col min="8" max="8" width="6.77734375" customWidth="1"/>
    <col min="9" max="9" width="8" customWidth="1"/>
    <col min="10" max="10" width="8.77734375" customWidth="1"/>
    <col min="11" max="11" width="6.77734375" customWidth="1"/>
    <col min="12" max="12" width="6.21875" customWidth="1"/>
    <col min="13" max="13" width="8" customWidth="1"/>
    <col min="14" max="14" width="12.77734375" customWidth="1"/>
    <col min="15" max="15" width="8.77734375" customWidth="1"/>
    <col min="16" max="16" width="5.77734375" style="964" customWidth="1"/>
    <col min="17" max="18" width="6.77734375" style="964" customWidth="1"/>
    <col min="19" max="19" width="6.77734375" style="964" hidden="1" customWidth="1"/>
    <col min="20" max="20" width="6.77734375" style="964" customWidth="1"/>
    <col min="21" max="26" width="6.77734375" style="964" hidden="1" customWidth="1"/>
    <col min="27" max="27" width="9.21875" style="964" customWidth="1"/>
    <col min="28" max="29" width="8.21875" style="1101" customWidth="1"/>
    <col min="30" max="30" width="9.21875" style="1101" customWidth="1"/>
    <col min="31" max="31" width="9.21875" style="964" customWidth="1"/>
    <col min="32" max="32" width="9.21875" style="1101" customWidth="1"/>
    <col min="33" max="33" width="10.77734375" style="1101" customWidth="1"/>
    <col min="34" max="34" width="9.21875" style="964" customWidth="1"/>
  </cols>
  <sheetData>
    <row r="1" spans="1:34" ht="13.5" customHeight="1" thickBot="1" x14ac:dyDescent="0.3">
      <c r="A1" s="231" t="s">
        <v>0</v>
      </c>
      <c r="C1" s="215"/>
      <c r="D1" s="216"/>
      <c r="E1" s="232"/>
      <c r="H1" s="7"/>
      <c r="I1" s="422"/>
      <c r="J1" s="8"/>
      <c r="K1" s="9"/>
      <c r="L1" s="9"/>
      <c r="M1" s="9"/>
      <c r="N1" s="9"/>
      <c r="O1" s="9"/>
      <c r="P1" s="906"/>
      <c r="Q1" s="907"/>
      <c r="R1" s="907"/>
      <c r="S1" s="907"/>
      <c r="T1" s="907"/>
      <c r="U1" s="907"/>
      <c r="V1" s="907"/>
      <c r="W1" s="907"/>
      <c r="X1" s="907"/>
      <c r="Y1" s="907"/>
      <c r="Z1" s="907"/>
      <c r="AA1" s="908"/>
      <c r="AB1" s="909"/>
      <c r="AC1" s="909"/>
      <c r="AD1" s="909"/>
      <c r="AE1" s="908"/>
      <c r="AF1" s="909"/>
      <c r="AG1" s="909"/>
      <c r="AH1" s="908"/>
    </row>
    <row r="2" spans="1:34" ht="13.5" customHeight="1" thickBot="1" x14ac:dyDescent="0.3">
      <c r="A2" s="231" t="s">
        <v>1</v>
      </c>
      <c r="B2" s="217" t="s">
        <v>893</v>
      </c>
      <c r="C2" s="218" t="s">
        <v>2</v>
      </c>
      <c r="D2" s="219"/>
      <c r="E2" s="1102"/>
      <c r="F2" s="1103"/>
      <c r="G2" s="1103"/>
      <c r="H2" s="1103"/>
      <c r="I2" s="1103"/>
      <c r="J2" s="1104"/>
      <c r="K2" s="9"/>
      <c r="L2" s="9"/>
      <c r="M2" s="13" t="s">
        <v>3</v>
      </c>
      <c r="N2" s="206">
        <v>0</v>
      </c>
      <c r="O2" s="9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8"/>
      <c r="AB2" s="909"/>
      <c r="AC2" s="909"/>
      <c r="AD2" s="909"/>
      <c r="AE2" s="908"/>
      <c r="AF2" s="909"/>
      <c r="AG2" s="909"/>
      <c r="AH2" s="908"/>
    </row>
    <row r="3" spans="1:34" ht="18.75" customHeight="1" thickBot="1" x14ac:dyDescent="0.35">
      <c r="B3" s="318" t="s">
        <v>4</v>
      </c>
      <c r="C3" s="220"/>
      <c r="D3" s="219"/>
      <c r="F3" s="233"/>
      <c r="G3" s="233"/>
      <c r="H3" s="15"/>
      <c r="I3" s="422"/>
      <c r="J3" s="9"/>
      <c r="K3" s="9"/>
      <c r="L3" s="9"/>
      <c r="M3" s="9"/>
      <c r="N3" s="9"/>
      <c r="O3" s="9"/>
      <c r="P3" s="906"/>
      <c r="Q3" s="910"/>
      <c r="R3" s="910"/>
      <c r="S3" s="910"/>
      <c r="T3" s="910"/>
      <c r="U3" s="910"/>
      <c r="V3" s="910"/>
      <c r="W3" s="910"/>
      <c r="X3" s="910"/>
      <c r="Y3" s="910"/>
      <c r="Z3" s="910"/>
      <c r="AA3" s="908"/>
      <c r="AB3" s="909"/>
      <c r="AC3" s="909"/>
      <c r="AD3" s="909"/>
      <c r="AE3" s="908"/>
      <c r="AF3" s="909"/>
      <c r="AG3" s="909"/>
      <c r="AH3" s="908"/>
    </row>
    <row r="4" spans="1:34" ht="34.5" customHeight="1" thickBot="1" x14ac:dyDescent="0.3">
      <c r="A4" s="319" t="s">
        <v>5</v>
      </c>
      <c r="B4" s="320" t="s">
        <v>6</v>
      </c>
      <c r="C4" s="320" t="s">
        <v>7</v>
      </c>
      <c r="D4" s="320" t="s">
        <v>8</v>
      </c>
      <c r="E4" s="321" t="s">
        <v>9</v>
      </c>
      <c r="F4" s="320" t="s">
        <v>10</v>
      </c>
      <c r="G4" s="320" t="s">
        <v>11</v>
      </c>
      <c r="H4" s="322" t="s">
        <v>12</v>
      </c>
      <c r="I4" s="423"/>
      <c r="J4" s="18" t="s">
        <v>13</v>
      </c>
      <c r="K4" s="323" t="s">
        <v>14</v>
      </c>
      <c r="L4" s="323" t="s">
        <v>15</v>
      </c>
      <c r="M4" s="323" t="s">
        <v>16</v>
      </c>
      <c r="N4" s="281" t="s">
        <v>17</v>
      </c>
      <c r="O4" s="308" t="s">
        <v>18</v>
      </c>
      <c r="P4" s="911"/>
      <c r="Q4" s="912" t="s">
        <v>19</v>
      </c>
      <c r="R4" s="912" t="s">
        <v>20</v>
      </c>
      <c r="S4" s="912" t="s">
        <v>21</v>
      </c>
      <c r="T4" s="913" t="s">
        <v>22</v>
      </c>
      <c r="U4" s="913" t="s">
        <v>23</v>
      </c>
      <c r="V4" s="913" t="s">
        <v>24</v>
      </c>
      <c r="W4" s="913" t="s">
        <v>25</v>
      </c>
      <c r="X4" s="913" t="s">
        <v>26</v>
      </c>
      <c r="Y4" s="120" t="s">
        <v>27</v>
      </c>
      <c r="Z4" s="914" t="s">
        <v>28</v>
      </c>
      <c r="AA4" s="915" t="s">
        <v>29</v>
      </c>
      <c r="AB4" s="916" t="s">
        <v>30</v>
      </c>
      <c r="AC4" s="916" t="s">
        <v>31</v>
      </c>
      <c r="AD4" s="917" t="s">
        <v>32</v>
      </c>
      <c r="AE4" s="918" t="s">
        <v>33</v>
      </c>
      <c r="AF4" s="918" t="s">
        <v>34</v>
      </c>
      <c r="AG4" s="919" t="s">
        <v>35</v>
      </c>
      <c r="AH4" s="908"/>
    </row>
    <row r="5" spans="1:34" ht="13.5" customHeight="1" thickBot="1" x14ac:dyDescent="0.3">
      <c r="A5" s="235" t="s">
        <v>36</v>
      </c>
      <c r="B5" s="203"/>
      <c r="C5" s="203"/>
      <c r="D5" s="203"/>
      <c r="E5" s="234" t="s">
        <v>37</v>
      </c>
      <c r="F5" s="203" t="s">
        <v>38</v>
      </c>
      <c r="G5" s="203" t="s">
        <v>14</v>
      </c>
      <c r="H5" s="325" t="s">
        <v>39</v>
      </c>
      <c r="I5" s="424" t="s">
        <v>39</v>
      </c>
      <c r="J5" s="24" t="s">
        <v>40</v>
      </c>
      <c r="K5" s="326" t="s">
        <v>41</v>
      </c>
      <c r="L5" s="326"/>
      <c r="M5" s="326" t="s">
        <v>42</v>
      </c>
      <c r="N5" s="282" t="s">
        <v>41</v>
      </c>
      <c r="O5" s="309" t="s">
        <v>43</v>
      </c>
      <c r="P5" s="920"/>
      <c r="Q5" s="921" t="s">
        <v>44</v>
      </c>
      <c r="R5" s="921"/>
      <c r="S5" s="921" t="s">
        <v>45</v>
      </c>
      <c r="T5" s="922"/>
      <c r="U5" s="922" t="s">
        <v>45</v>
      </c>
      <c r="V5" s="922" t="s">
        <v>45</v>
      </c>
      <c r="W5" s="922" t="s">
        <v>45</v>
      </c>
      <c r="X5" s="922" t="s">
        <v>45</v>
      </c>
      <c r="Y5" s="121" t="s">
        <v>45</v>
      </c>
      <c r="Z5" s="922" t="s">
        <v>45</v>
      </c>
      <c r="AA5" s="908"/>
      <c r="AB5" s="909"/>
      <c r="AC5" s="909"/>
      <c r="AD5" s="909"/>
      <c r="AE5" s="908"/>
      <c r="AF5" s="909"/>
      <c r="AG5" s="909"/>
      <c r="AH5" s="908"/>
    </row>
    <row r="6" spans="1:34" ht="13.5" customHeight="1" thickBot="1" x14ac:dyDescent="0.3">
      <c r="A6" s="327" t="s">
        <v>46</v>
      </c>
      <c r="B6" s="328"/>
      <c r="C6" s="329"/>
      <c r="D6" s="330"/>
      <c r="E6" s="331"/>
      <c r="F6" s="332"/>
      <c r="G6" s="329"/>
      <c r="H6" s="333"/>
      <c r="I6" s="425"/>
      <c r="J6" s="20"/>
      <c r="K6" s="334"/>
      <c r="L6" s="334"/>
      <c r="M6" s="334"/>
      <c r="N6" s="334"/>
      <c r="O6" s="114"/>
      <c r="P6" s="906"/>
      <c r="Q6" s="923"/>
      <c r="R6" s="923"/>
      <c r="S6" s="923"/>
      <c r="T6" s="923"/>
      <c r="U6" s="923"/>
      <c r="V6" s="923"/>
      <c r="W6" s="923"/>
      <c r="X6" s="923"/>
      <c r="Y6" s="923"/>
      <c r="Z6" s="923"/>
      <c r="AA6" s="908"/>
      <c r="AB6" s="909"/>
      <c r="AC6" s="909"/>
      <c r="AD6" s="909"/>
      <c r="AE6" s="908"/>
      <c r="AF6" s="909"/>
      <c r="AG6" s="909"/>
      <c r="AH6" s="908"/>
    </row>
    <row r="7" spans="1:34" ht="13.5" customHeight="1" thickBot="1" x14ac:dyDescent="0.3">
      <c r="A7" s="536">
        <v>78000</v>
      </c>
      <c r="B7" s="537" t="s">
        <v>47</v>
      </c>
      <c r="C7" s="538" t="s">
        <v>48</v>
      </c>
      <c r="D7" s="539" t="s">
        <v>49</v>
      </c>
      <c r="E7" s="540">
        <v>200</v>
      </c>
      <c r="F7" s="540">
        <v>200</v>
      </c>
      <c r="G7" s="538" t="s">
        <v>50</v>
      </c>
      <c r="H7" s="253">
        <v>15</v>
      </c>
      <c r="I7" s="426">
        <f t="shared" ref="I7:I13" si="0">$H$7*$F$7/F7</f>
        <v>15</v>
      </c>
      <c r="J7" s="459"/>
      <c r="K7" s="460">
        <v>0</v>
      </c>
      <c r="L7" s="86">
        <f t="shared" ref="L7:L13" si="1">IF(K7&gt;0,$N$2,0)</f>
        <v>0</v>
      </c>
      <c r="M7" s="85">
        <f t="shared" ref="M7:M13" si="2">K7+L7</f>
        <v>0</v>
      </c>
      <c r="N7" s="85">
        <f t="shared" ref="N7:N13" si="3">I7*M7</f>
        <v>0</v>
      </c>
      <c r="O7" s="87">
        <f t="shared" ref="O7:O13" si="4">M7/F7</f>
        <v>0</v>
      </c>
      <c r="P7" s="924"/>
      <c r="Q7" s="925">
        <f>AA7*2</f>
        <v>2608</v>
      </c>
      <c r="R7" s="925">
        <v>2766</v>
      </c>
      <c r="S7" s="925">
        <v>1972</v>
      </c>
      <c r="T7" s="925">
        <v>2122</v>
      </c>
      <c r="U7" s="925">
        <v>2674</v>
      </c>
      <c r="V7" s="925">
        <v>1853</v>
      </c>
      <c r="W7" s="925">
        <v>3940</v>
      </c>
      <c r="X7" s="925">
        <v>2980</v>
      </c>
      <c r="Y7" s="115">
        <v>2862</v>
      </c>
      <c r="Z7" s="925">
        <v>2801</v>
      </c>
      <c r="AA7" s="926">
        <f>SUM(AB7:AG7)</f>
        <v>1304</v>
      </c>
      <c r="AB7" s="927">
        <v>124</v>
      </c>
      <c r="AC7" s="928">
        <v>861</v>
      </c>
      <c r="AD7" s="929">
        <v>24</v>
      </c>
      <c r="AE7" s="929">
        <v>54</v>
      </c>
      <c r="AF7" s="929">
        <v>161</v>
      </c>
      <c r="AG7" s="930">
        <v>80</v>
      </c>
      <c r="AH7" s="908"/>
    </row>
    <row r="8" spans="1:34" ht="12.75" customHeight="1" x14ac:dyDescent="0.25">
      <c r="A8" s="541" t="s">
        <v>51</v>
      </c>
      <c r="B8" s="542" t="s">
        <v>52</v>
      </c>
      <c r="C8" s="543" t="s">
        <v>53</v>
      </c>
      <c r="D8" s="314">
        <v>9940149</v>
      </c>
      <c r="E8" s="317">
        <v>200</v>
      </c>
      <c r="F8" s="317">
        <v>200</v>
      </c>
      <c r="G8" s="544" t="s">
        <v>50</v>
      </c>
      <c r="H8" s="264"/>
      <c r="I8" s="427">
        <f t="shared" si="0"/>
        <v>15</v>
      </c>
      <c r="J8" s="461"/>
      <c r="K8" s="462">
        <v>0</v>
      </c>
      <c r="L8" s="41">
        <f t="shared" si="1"/>
        <v>0</v>
      </c>
      <c r="M8" s="38">
        <f t="shared" si="2"/>
        <v>0</v>
      </c>
      <c r="N8" s="38">
        <f t="shared" si="3"/>
        <v>0</v>
      </c>
      <c r="O8" s="44">
        <f t="shared" si="4"/>
        <v>0</v>
      </c>
      <c r="P8" s="924"/>
      <c r="Q8" s="931"/>
      <c r="R8" s="931"/>
      <c r="S8" s="931"/>
      <c r="T8" s="931"/>
      <c r="U8" s="931"/>
      <c r="V8" s="931"/>
      <c r="W8" s="931"/>
      <c r="X8" s="931"/>
      <c r="Y8" s="116"/>
      <c r="Z8" s="931"/>
      <c r="AA8" s="926"/>
      <c r="AB8" s="932"/>
      <c r="AC8" s="933"/>
      <c r="AD8" s="467"/>
      <c r="AE8" s="467"/>
      <c r="AF8" s="467"/>
      <c r="AG8" s="934"/>
      <c r="AH8" s="908"/>
    </row>
    <row r="9" spans="1:34" ht="12.75" customHeight="1" x14ac:dyDescent="0.25">
      <c r="A9" s="541"/>
      <c r="B9" s="542" t="s">
        <v>54</v>
      </c>
      <c r="C9" s="543" t="s">
        <v>55</v>
      </c>
      <c r="D9" s="314" t="s">
        <v>56</v>
      </c>
      <c r="E9" s="317">
        <v>250</v>
      </c>
      <c r="F9" s="317">
        <v>250</v>
      </c>
      <c r="G9" s="544" t="s">
        <v>50</v>
      </c>
      <c r="H9" s="259"/>
      <c r="I9" s="427">
        <f t="shared" si="0"/>
        <v>12</v>
      </c>
      <c r="J9" s="461"/>
      <c r="K9" s="462">
        <v>0</v>
      </c>
      <c r="L9" s="41">
        <f t="shared" si="1"/>
        <v>0</v>
      </c>
      <c r="M9" s="38">
        <f t="shared" si="2"/>
        <v>0</v>
      </c>
      <c r="N9" s="38">
        <f t="shared" si="3"/>
        <v>0</v>
      </c>
      <c r="O9" s="44">
        <f t="shared" si="4"/>
        <v>0</v>
      </c>
      <c r="P9" s="924"/>
      <c r="Q9" s="935"/>
      <c r="R9" s="935"/>
      <c r="S9" s="935"/>
      <c r="T9" s="935"/>
      <c r="U9" s="935"/>
      <c r="V9" s="935"/>
      <c r="W9" s="935"/>
      <c r="X9" s="935"/>
      <c r="Y9" s="117"/>
      <c r="Z9" s="935"/>
      <c r="AA9" s="926"/>
      <c r="AB9" s="932"/>
      <c r="AC9" s="933"/>
      <c r="AD9" s="467"/>
      <c r="AE9" s="467"/>
      <c r="AF9" s="467"/>
      <c r="AG9" s="934"/>
      <c r="AH9" s="908"/>
    </row>
    <row r="10" spans="1:34" ht="12.75" customHeight="1" x14ac:dyDescent="0.25">
      <c r="A10" s="541"/>
      <c r="B10" s="545"/>
      <c r="C10" s="543" t="s">
        <v>57</v>
      </c>
      <c r="D10" s="314" t="s">
        <v>58</v>
      </c>
      <c r="E10" s="317">
        <v>200</v>
      </c>
      <c r="F10" s="317">
        <v>200</v>
      </c>
      <c r="G10" s="544" t="s">
        <v>50</v>
      </c>
      <c r="H10" s="259"/>
      <c r="I10" s="427">
        <f t="shared" si="0"/>
        <v>15</v>
      </c>
      <c r="J10" s="461"/>
      <c r="K10" s="462">
        <v>0</v>
      </c>
      <c r="L10" s="41">
        <f t="shared" si="1"/>
        <v>0</v>
      </c>
      <c r="M10" s="38">
        <f t="shared" si="2"/>
        <v>0</v>
      </c>
      <c r="N10" s="38">
        <f t="shared" si="3"/>
        <v>0</v>
      </c>
      <c r="O10" s="44">
        <f t="shared" si="4"/>
        <v>0</v>
      </c>
      <c r="P10" s="924"/>
      <c r="Q10" s="935"/>
      <c r="R10" s="935"/>
      <c r="S10" s="935"/>
      <c r="T10" s="935"/>
      <c r="U10" s="935"/>
      <c r="V10" s="935"/>
      <c r="W10" s="935"/>
      <c r="X10" s="935"/>
      <c r="Y10" s="117"/>
      <c r="Z10" s="935"/>
      <c r="AA10" s="926"/>
      <c r="AB10" s="932"/>
      <c r="AC10" s="933"/>
      <c r="AD10" s="467"/>
      <c r="AE10" s="467"/>
      <c r="AF10" s="467"/>
      <c r="AG10" s="934"/>
      <c r="AH10" s="908"/>
    </row>
    <row r="11" spans="1:34" ht="12" customHeight="1" x14ac:dyDescent="0.25">
      <c r="A11" s="541"/>
      <c r="B11" s="544"/>
      <c r="C11" s="543" t="s">
        <v>59</v>
      </c>
      <c r="D11" s="314">
        <v>303679952</v>
      </c>
      <c r="E11" s="317">
        <v>200</v>
      </c>
      <c r="F11" s="317">
        <v>200</v>
      </c>
      <c r="G11" s="544" t="s">
        <v>50</v>
      </c>
      <c r="H11" s="259"/>
      <c r="I11" s="427">
        <f t="shared" si="0"/>
        <v>15</v>
      </c>
      <c r="J11" s="461"/>
      <c r="K11" s="462">
        <v>0</v>
      </c>
      <c r="L11" s="41">
        <f t="shared" si="1"/>
        <v>0</v>
      </c>
      <c r="M11" s="38">
        <f t="shared" si="2"/>
        <v>0</v>
      </c>
      <c r="N11" s="38">
        <f t="shared" si="3"/>
        <v>0</v>
      </c>
      <c r="O11" s="44">
        <f t="shared" si="4"/>
        <v>0</v>
      </c>
      <c r="P11" s="924"/>
      <c r="Q11" s="935"/>
      <c r="R11" s="935"/>
      <c r="S11" s="935"/>
      <c r="T11" s="935"/>
      <c r="U11" s="935"/>
      <c r="V11" s="935"/>
      <c r="W11" s="935"/>
      <c r="X11" s="935"/>
      <c r="Y11" s="117"/>
      <c r="Z11" s="935"/>
      <c r="AA11" s="926"/>
      <c r="AB11" s="932"/>
      <c r="AC11" s="933"/>
      <c r="AD11" s="467"/>
      <c r="AE11" s="467"/>
      <c r="AF11" s="467"/>
      <c r="AG11" s="934"/>
      <c r="AH11" s="908"/>
    </row>
    <row r="12" spans="1:34" ht="12" customHeight="1" x14ac:dyDescent="0.25">
      <c r="A12" s="541"/>
      <c r="B12" s="542"/>
      <c r="C12" s="543" t="s">
        <v>60</v>
      </c>
      <c r="D12" s="314" t="s">
        <v>61</v>
      </c>
      <c r="E12" s="317">
        <v>200</v>
      </c>
      <c r="F12" s="317">
        <v>200</v>
      </c>
      <c r="G12" s="544" t="s">
        <v>50</v>
      </c>
      <c r="H12" s="259"/>
      <c r="I12" s="427">
        <f>$H$7*$F$7/F12</f>
        <v>15</v>
      </c>
      <c r="J12" s="461"/>
      <c r="K12" s="462">
        <v>0</v>
      </c>
      <c r="L12" s="41">
        <f>IF(K12&gt;0,$N$2,0)</f>
        <v>0</v>
      </c>
      <c r="M12" s="38">
        <f>K12+L12</f>
        <v>0</v>
      </c>
      <c r="N12" s="38">
        <f>I12*M12</f>
        <v>0</v>
      </c>
      <c r="O12" s="44">
        <f>M12/F12</f>
        <v>0</v>
      </c>
      <c r="P12" s="924"/>
      <c r="Q12" s="935"/>
      <c r="R12" s="935"/>
      <c r="S12" s="935"/>
      <c r="T12" s="935"/>
      <c r="U12" s="935"/>
      <c r="V12" s="935"/>
      <c r="W12" s="935"/>
      <c r="X12" s="935"/>
      <c r="Y12" s="117"/>
      <c r="Z12" s="935"/>
      <c r="AA12" s="926"/>
      <c r="AB12" s="932"/>
      <c r="AC12" s="933"/>
      <c r="AD12" s="467"/>
      <c r="AE12" s="467"/>
      <c r="AF12" s="467"/>
      <c r="AG12" s="934"/>
      <c r="AH12" s="908"/>
    </row>
    <row r="13" spans="1:34" ht="12" customHeight="1" x14ac:dyDescent="0.25">
      <c r="A13" s="541"/>
      <c r="B13" s="542"/>
      <c r="C13" s="545" t="s">
        <v>62</v>
      </c>
      <c r="D13" s="546" t="s">
        <v>63</v>
      </c>
      <c r="E13" s="547" t="s">
        <v>64</v>
      </c>
      <c r="F13" s="548">
        <v>200</v>
      </c>
      <c r="G13" s="545" t="s">
        <v>50</v>
      </c>
      <c r="H13" s="259"/>
      <c r="I13" s="427">
        <f t="shared" si="0"/>
        <v>15</v>
      </c>
      <c r="J13" s="461"/>
      <c r="K13" s="462">
        <v>0</v>
      </c>
      <c r="L13" s="41">
        <f t="shared" si="1"/>
        <v>0</v>
      </c>
      <c r="M13" s="38">
        <f t="shared" si="2"/>
        <v>0</v>
      </c>
      <c r="N13" s="38">
        <f t="shared" si="3"/>
        <v>0</v>
      </c>
      <c r="O13" s="44">
        <f t="shared" si="4"/>
        <v>0</v>
      </c>
      <c r="P13" s="924"/>
      <c r="Q13" s="935"/>
      <c r="R13" s="935"/>
      <c r="S13" s="935"/>
      <c r="T13" s="935"/>
      <c r="U13" s="935"/>
      <c r="V13" s="935"/>
      <c r="W13" s="935"/>
      <c r="X13" s="935"/>
      <c r="Y13" s="117"/>
      <c r="Z13" s="935"/>
      <c r="AA13" s="926"/>
      <c r="AB13" s="932"/>
      <c r="AC13" s="933"/>
      <c r="AD13" s="467"/>
      <c r="AE13" s="467"/>
      <c r="AF13" s="467"/>
      <c r="AG13" s="934"/>
      <c r="AH13" s="908"/>
    </row>
    <row r="14" spans="1:34" ht="13.5" customHeight="1" thickBot="1" x14ac:dyDescent="0.3">
      <c r="A14" s="549"/>
      <c r="B14" s="550"/>
      <c r="C14" s="551"/>
      <c r="D14" s="552"/>
      <c r="E14" s="553"/>
      <c r="F14" s="554"/>
      <c r="G14" s="551"/>
      <c r="H14" s="257"/>
      <c r="I14" s="428"/>
      <c r="J14" s="463"/>
      <c r="K14" s="464"/>
      <c r="L14" s="41"/>
      <c r="M14" s="201"/>
      <c r="N14" s="201"/>
      <c r="O14" s="80"/>
      <c r="P14" s="924"/>
      <c r="Q14" s="936"/>
      <c r="R14" s="936"/>
      <c r="S14" s="936"/>
      <c r="T14" s="936"/>
      <c r="U14" s="936"/>
      <c r="V14" s="936"/>
      <c r="W14" s="936"/>
      <c r="X14" s="936"/>
      <c r="Y14" s="118"/>
      <c r="Z14" s="936"/>
      <c r="AA14" s="926"/>
      <c r="AB14" s="937"/>
      <c r="AC14" s="938"/>
      <c r="AD14" s="492"/>
      <c r="AE14" s="492"/>
      <c r="AF14" s="492"/>
      <c r="AG14" s="939"/>
      <c r="AH14" s="908"/>
    </row>
    <row r="15" spans="1:34" ht="13.5" customHeight="1" thickBot="1" x14ac:dyDescent="0.3">
      <c r="A15" s="555">
        <v>78005</v>
      </c>
      <c r="B15" s="556" t="s">
        <v>65</v>
      </c>
      <c r="C15" s="543" t="s">
        <v>53</v>
      </c>
      <c r="D15" s="540">
        <v>9930197</v>
      </c>
      <c r="E15" s="317">
        <v>50</v>
      </c>
      <c r="F15" s="317">
        <v>50</v>
      </c>
      <c r="G15" s="544" t="s">
        <v>50</v>
      </c>
      <c r="H15" s="254">
        <v>12</v>
      </c>
      <c r="I15" s="429">
        <f>$H$15*$F$15/F15</f>
        <v>12</v>
      </c>
      <c r="J15" s="465"/>
      <c r="K15" s="466">
        <v>0</v>
      </c>
      <c r="L15" s="86">
        <f t="shared" ref="L15:L22" si="5">IF(K15&gt;0,$N$2,0)</f>
        <v>0</v>
      </c>
      <c r="M15" s="31">
        <f t="shared" ref="M15:M22" si="6">K15+L15</f>
        <v>0</v>
      </c>
      <c r="N15" s="31">
        <f t="shared" ref="N15:N22" si="7">I15*M15</f>
        <v>0</v>
      </c>
      <c r="O15" s="70">
        <f t="shared" ref="O15:O22" si="8">M15/F15</f>
        <v>0</v>
      </c>
      <c r="P15" s="924"/>
      <c r="Q15" s="925">
        <f>AA15*2</f>
        <v>1854</v>
      </c>
      <c r="R15" s="925">
        <v>1937</v>
      </c>
      <c r="S15" s="925">
        <v>1706</v>
      </c>
      <c r="T15" s="925">
        <v>1046</v>
      </c>
      <c r="U15" s="925">
        <v>1600</v>
      </c>
      <c r="V15" s="925">
        <v>1269</v>
      </c>
      <c r="W15" s="925">
        <v>1972</v>
      </c>
      <c r="X15" s="925">
        <v>1016</v>
      </c>
      <c r="Y15" s="115">
        <v>1332</v>
      </c>
      <c r="Z15" s="925">
        <v>1359</v>
      </c>
      <c r="AA15" s="926">
        <f>SUM(AB15:AG15)</f>
        <v>927</v>
      </c>
      <c r="AB15" s="940">
        <v>82</v>
      </c>
      <c r="AC15" s="941">
        <v>480</v>
      </c>
      <c r="AD15" s="478">
        <v>21</v>
      </c>
      <c r="AE15" s="478">
        <v>22</v>
      </c>
      <c r="AF15" s="478">
        <v>79</v>
      </c>
      <c r="AG15" s="942">
        <v>243</v>
      </c>
      <c r="AH15" s="908"/>
    </row>
    <row r="16" spans="1:34" ht="12.75" customHeight="1" x14ac:dyDescent="0.25">
      <c r="A16" s="541" t="s">
        <v>51</v>
      </c>
      <c r="B16" s="542" t="s">
        <v>66</v>
      </c>
      <c r="C16" s="543" t="s">
        <v>55</v>
      </c>
      <c r="D16" s="314" t="s">
        <v>67</v>
      </c>
      <c r="E16" s="317">
        <v>50</v>
      </c>
      <c r="F16" s="317">
        <v>50</v>
      </c>
      <c r="G16" s="544" t="s">
        <v>50</v>
      </c>
      <c r="H16" s="259"/>
      <c r="I16" s="427">
        <f t="shared" ref="I16:I22" si="9">$H$15*$F$15/F16</f>
        <v>12</v>
      </c>
      <c r="J16" s="461"/>
      <c r="K16" s="462">
        <v>0</v>
      </c>
      <c r="L16" s="41">
        <f t="shared" si="5"/>
        <v>0</v>
      </c>
      <c r="M16" s="38">
        <f t="shared" si="6"/>
        <v>0</v>
      </c>
      <c r="N16" s="38">
        <f t="shared" si="7"/>
        <v>0</v>
      </c>
      <c r="O16" s="103">
        <f t="shared" si="8"/>
        <v>0</v>
      </c>
      <c r="P16" s="924"/>
      <c r="Q16" s="935"/>
      <c r="R16" s="935"/>
      <c r="S16" s="935"/>
      <c r="T16" s="935"/>
      <c r="U16" s="935"/>
      <c r="V16" s="935"/>
      <c r="W16" s="935"/>
      <c r="X16" s="935"/>
      <c r="Y16" s="117"/>
      <c r="Z16" s="935"/>
      <c r="AA16" s="926"/>
      <c r="AB16" s="940"/>
      <c r="AC16" s="941"/>
      <c r="AD16" s="478"/>
      <c r="AE16" s="478"/>
      <c r="AF16" s="478"/>
      <c r="AG16" s="942"/>
      <c r="AH16" s="908"/>
    </row>
    <row r="17" spans="1:34" ht="12.75" customHeight="1" x14ac:dyDescent="0.25">
      <c r="A17" s="541"/>
      <c r="B17" s="542" t="s">
        <v>68</v>
      </c>
      <c r="C17" s="543" t="s">
        <v>57</v>
      </c>
      <c r="D17" s="314" t="s">
        <v>69</v>
      </c>
      <c r="E17" s="317">
        <v>50</v>
      </c>
      <c r="F17" s="317">
        <v>50</v>
      </c>
      <c r="G17" s="544" t="s">
        <v>50</v>
      </c>
      <c r="H17" s="259"/>
      <c r="I17" s="427">
        <f t="shared" si="9"/>
        <v>12</v>
      </c>
      <c r="J17" s="461"/>
      <c r="K17" s="462">
        <v>0</v>
      </c>
      <c r="L17" s="41">
        <f t="shared" si="5"/>
        <v>0</v>
      </c>
      <c r="M17" s="38">
        <f t="shared" si="6"/>
        <v>0</v>
      </c>
      <c r="N17" s="38">
        <f t="shared" si="7"/>
        <v>0</v>
      </c>
      <c r="O17" s="103">
        <f t="shared" si="8"/>
        <v>0</v>
      </c>
      <c r="P17" s="943"/>
      <c r="Q17" s="935"/>
      <c r="R17" s="935"/>
      <c r="S17" s="935"/>
      <c r="T17" s="935"/>
      <c r="U17" s="935"/>
      <c r="V17" s="935"/>
      <c r="W17" s="935"/>
      <c r="X17" s="935"/>
      <c r="Y17" s="117"/>
      <c r="Z17" s="935"/>
      <c r="AA17" s="926"/>
      <c r="AB17" s="940"/>
      <c r="AC17" s="941"/>
      <c r="AD17" s="478"/>
      <c r="AE17" s="478"/>
      <c r="AF17" s="478"/>
      <c r="AG17" s="942"/>
      <c r="AH17" s="908"/>
    </row>
    <row r="18" spans="1:34" ht="12.75" customHeight="1" x14ac:dyDescent="0.25">
      <c r="A18" s="541"/>
      <c r="B18" s="542"/>
      <c r="C18" s="543" t="s">
        <v>59</v>
      </c>
      <c r="D18" s="314">
        <v>303679971</v>
      </c>
      <c r="E18" s="317">
        <v>50</v>
      </c>
      <c r="F18" s="317">
        <v>50</v>
      </c>
      <c r="G18" s="544" t="s">
        <v>50</v>
      </c>
      <c r="H18" s="259"/>
      <c r="I18" s="427">
        <f t="shared" si="9"/>
        <v>12</v>
      </c>
      <c r="J18" s="461"/>
      <c r="K18" s="462">
        <v>0</v>
      </c>
      <c r="L18" s="41">
        <f t="shared" si="5"/>
        <v>0</v>
      </c>
      <c r="M18" s="38">
        <f t="shared" si="6"/>
        <v>0</v>
      </c>
      <c r="N18" s="38">
        <f t="shared" si="7"/>
        <v>0</v>
      </c>
      <c r="O18" s="103">
        <f t="shared" si="8"/>
        <v>0</v>
      </c>
      <c r="P18" s="943"/>
      <c r="Q18" s="935"/>
      <c r="R18" s="935"/>
      <c r="S18" s="935"/>
      <c r="T18" s="935"/>
      <c r="U18" s="935"/>
      <c r="V18" s="935"/>
      <c r="W18" s="935"/>
      <c r="X18" s="935"/>
      <c r="Y18" s="117"/>
      <c r="Z18" s="935"/>
      <c r="AA18" s="926"/>
      <c r="AB18" s="940"/>
      <c r="AC18" s="941"/>
      <c r="AD18" s="478"/>
      <c r="AE18" s="478"/>
      <c r="AF18" s="478"/>
      <c r="AG18" s="942"/>
      <c r="AH18" s="908"/>
    </row>
    <row r="19" spans="1:34" ht="12.75" customHeight="1" x14ac:dyDescent="0.25">
      <c r="A19" s="541"/>
      <c r="B19" s="542"/>
      <c r="C19" s="543" t="s">
        <v>70</v>
      </c>
      <c r="D19" s="314" t="s">
        <v>71</v>
      </c>
      <c r="E19" s="317">
        <v>50</v>
      </c>
      <c r="F19" s="317">
        <v>50</v>
      </c>
      <c r="G19" s="544" t="s">
        <v>50</v>
      </c>
      <c r="H19" s="259"/>
      <c r="I19" s="427">
        <f t="shared" si="9"/>
        <v>12</v>
      </c>
      <c r="J19" s="461"/>
      <c r="K19" s="462">
        <v>0</v>
      </c>
      <c r="L19" s="41">
        <f t="shared" si="5"/>
        <v>0</v>
      </c>
      <c r="M19" s="38">
        <f t="shared" si="6"/>
        <v>0</v>
      </c>
      <c r="N19" s="38">
        <f t="shared" si="7"/>
        <v>0</v>
      </c>
      <c r="O19" s="103">
        <f t="shared" si="8"/>
        <v>0</v>
      </c>
      <c r="P19" s="924"/>
      <c r="Q19" s="935"/>
      <c r="R19" s="935"/>
      <c r="S19" s="935"/>
      <c r="T19" s="935"/>
      <c r="U19" s="935"/>
      <c r="V19" s="935"/>
      <c r="W19" s="935"/>
      <c r="X19" s="935"/>
      <c r="Y19" s="117"/>
      <c r="Z19" s="935"/>
      <c r="AA19" s="926"/>
      <c r="AB19" s="940"/>
      <c r="AC19" s="941"/>
      <c r="AD19" s="478"/>
      <c r="AE19" s="478"/>
      <c r="AF19" s="478"/>
      <c r="AG19" s="942"/>
      <c r="AH19" s="908"/>
    </row>
    <row r="20" spans="1:34" ht="12.75" customHeight="1" x14ac:dyDescent="0.25">
      <c r="A20" s="541"/>
      <c r="B20" s="542"/>
      <c r="C20" s="543" t="s">
        <v>48</v>
      </c>
      <c r="D20" s="314" t="s">
        <v>72</v>
      </c>
      <c r="E20" s="317">
        <v>100</v>
      </c>
      <c r="F20" s="317">
        <v>100</v>
      </c>
      <c r="G20" s="544" t="s">
        <v>50</v>
      </c>
      <c r="H20" s="259"/>
      <c r="I20" s="427">
        <f t="shared" si="9"/>
        <v>6</v>
      </c>
      <c r="J20" s="461"/>
      <c r="K20" s="462">
        <v>0</v>
      </c>
      <c r="L20" s="41">
        <f t="shared" si="5"/>
        <v>0</v>
      </c>
      <c r="M20" s="38">
        <f t="shared" si="6"/>
        <v>0</v>
      </c>
      <c r="N20" s="38">
        <f t="shared" si="7"/>
        <v>0</v>
      </c>
      <c r="O20" s="103">
        <f t="shared" si="8"/>
        <v>0</v>
      </c>
      <c r="P20" s="924"/>
      <c r="Q20" s="935"/>
      <c r="R20" s="935"/>
      <c r="S20" s="935"/>
      <c r="T20" s="935"/>
      <c r="U20" s="935"/>
      <c r="V20" s="935"/>
      <c r="W20" s="935"/>
      <c r="X20" s="935"/>
      <c r="Y20" s="117"/>
      <c r="Z20" s="935"/>
      <c r="AA20" s="926"/>
      <c r="AB20" s="940"/>
      <c r="AC20" s="941"/>
      <c r="AD20" s="478"/>
      <c r="AE20" s="478"/>
      <c r="AF20" s="478"/>
      <c r="AG20" s="942"/>
      <c r="AH20" s="908"/>
    </row>
    <row r="21" spans="1:34" ht="12.75" customHeight="1" x14ac:dyDescent="0.25">
      <c r="A21" s="541"/>
      <c r="B21" s="542"/>
      <c r="C21" s="543" t="s">
        <v>73</v>
      </c>
      <c r="D21" s="314" t="s">
        <v>74</v>
      </c>
      <c r="E21" s="317">
        <v>50</v>
      </c>
      <c r="F21" s="317">
        <v>50</v>
      </c>
      <c r="G21" s="544" t="s">
        <v>50</v>
      </c>
      <c r="H21" s="259"/>
      <c r="I21" s="427">
        <f>$H$15*$F$15/F21</f>
        <v>12</v>
      </c>
      <c r="J21" s="461"/>
      <c r="K21" s="462">
        <v>0</v>
      </c>
      <c r="L21" s="41">
        <f>IF(K21&gt;0,$N$2,0)</f>
        <v>0</v>
      </c>
      <c r="M21" s="38">
        <f>K21+L21</f>
        <v>0</v>
      </c>
      <c r="N21" s="38">
        <f>I21*M21</f>
        <v>0</v>
      </c>
      <c r="O21" s="103">
        <f>M21/F21</f>
        <v>0</v>
      </c>
      <c r="P21" s="924"/>
      <c r="Q21" s="935"/>
      <c r="R21" s="935"/>
      <c r="S21" s="935"/>
      <c r="T21" s="935"/>
      <c r="U21" s="935"/>
      <c r="V21" s="935"/>
      <c r="W21" s="935"/>
      <c r="X21" s="935"/>
      <c r="Y21" s="117"/>
      <c r="Z21" s="935"/>
      <c r="AA21" s="926"/>
      <c r="AB21" s="940"/>
      <c r="AC21" s="941"/>
      <c r="AD21" s="478"/>
      <c r="AE21" s="478"/>
      <c r="AF21" s="478"/>
      <c r="AG21" s="942"/>
      <c r="AH21" s="908"/>
    </row>
    <row r="22" spans="1:34" ht="12.75" customHeight="1" x14ac:dyDescent="0.25">
      <c r="A22" s="541"/>
      <c r="B22" s="542"/>
      <c r="C22" s="545" t="s">
        <v>62</v>
      </c>
      <c r="D22" s="546" t="s">
        <v>75</v>
      </c>
      <c r="E22" s="547" t="s">
        <v>76</v>
      </c>
      <c r="F22" s="548">
        <v>50</v>
      </c>
      <c r="G22" s="545" t="s">
        <v>77</v>
      </c>
      <c r="H22" s="259"/>
      <c r="I22" s="427">
        <f t="shared" si="9"/>
        <v>12</v>
      </c>
      <c r="J22" s="461"/>
      <c r="K22" s="462">
        <v>0</v>
      </c>
      <c r="L22" s="41">
        <f t="shared" si="5"/>
        <v>0</v>
      </c>
      <c r="M22" s="38">
        <f t="shared" si="6"/>
        <v>0</v>
      </c>
      <c r="N22" s="38">
        <f t="shared" si="7"/>
        <v>0</v>
      </c>
      <c r="O22" s="103">
        <f t="shared" si="8"/>
        <v>0</v>
      </c>
      <c r="P22" s="924"/>
      <c r="Q22" s="935"/>
      <c r="R22" s="935"/>
      <c r="S22" s="935"/>
      <c r="T22" s="935"/>
      <c r="U22" s="935"/>
      <c r="V22" s="935"/>
      <c r="W22" s="935"/>
      <c r="X22" s="935"/>
      <c r="Y22" s="117"/>
      <c r="Z22" s="935"/>
      <c r="AA22" s="926"/>
      <c r="AB22" s="940"/>
      <c r="AC22" s="941"/>
      <c r="AD22" s="478"/>
      <c r="AE22" s="478"/>
      <c r="AF22" s="478"/>
      <c r="AG22" s="942"/>
      <c r="AH22" s="908"/>
    </row>
    <row r="23" spans="1:34" ht="13.5" customHeight="1" thickBot="1" x14ac:dyDescent="0.3">
      <c r="A23" s="549"/>
      <c r="B23" s="550"/>
      <c r="C23" s="557"/>
      <c r="D23" s="552"/>
      <c r="E23" s="553"/>
      <c r="F23" s="554"/>
      <c r="G23" s="551"/>
      <c r="H23" s="257"/>
      <c r="I23" s="427"/>
      <c r="J23" s="467"/>
      <c r="K23" s="468"/>
      <c r="L23" s="41"/>
      <c r="M23" s="38"/>
      <c r="N23" s="38"/>
      <c r="O23" s="103"/>
      <c r="P23" s="924"/>
      <c r="Q23" s="936"/>
      <c r="R23" s="936"/>
      <c r="S23" s="936"/>
      <c r="T23" s="936"/>
      <c r="U23" s="936"/>
      <c r="V23" s="936"/>
      <c r="W23" s="936"/>
      <c r="X23" s="936"/>
      <c r="Y23" s="118"/>
      <c r="Z23" s="936"/>
      <c r="AA23" s="926"/>
      <c r="AB23" s="937"/>
      <c r="AC23" s="938"/>
      <c r="AD23" s="492"/>
      <c r="AE23" s="492"/>
      <c r="AF23" s="492"/>
      <c r="AG23" s="939"/>
      <c r="AH23" s="908"/>
    </row>
    <row r="24" spans="1:34" ht="12.75" customHeight="1" thickBot="1" x14ac:dyDescent="0.3">
      <c r="A24" s="555">
        <v>78020</v>
      </c>
      <c r="B24" s="556" t="s">
        <v>81</v>
      </c>
      <c r="C24" s="538" t="s">
        <v>62</v>
      </c>
      <c r="D24" s="540" t="s">
        <v>82</v>
      </c>
      <c r="E24" s="558" t="s">
        <v>83</v>
      </c>
      <c r="F24" s="540">
        <v>2000</v>
      </c>
      <c r="G24" s="559" t="s">
        <v>50</v>
      </c>
      <c r="H24" s="254">
        <v>20</v>
      </c>
      <c r="I24" s="429">
        <f>$H$24*$F$24/F24</f>
        <v>20</v>
      </c>
      <c r="J24" s="465"/>
      <c r="K24" s="466">
        <v>0</v>
      </c>
      <c r="L24" s="68">
        <f>IF(K24&gt;0,$N$2,0)</f>
        <v>0</v>
      </c>
      <c r="M24" s="31">
        <f>K24+L24</f>
        <v>0</v>
      </c>
      <c r="N24" s="31">
        <f>I24*M24</f>
        <v>0</v>
      </c>
      <c r="O24" s="70">
        <f>M24/F24</f>
        <v>0</v>
      </c>
      <c r="P24" s="924"/>
      <c r="Q24" s="925">
        <f>AA24*2</f>
        <v>9612</v>
      </c>
      <c r="R24" s="925">
        <v>11109</v>
      </c>
      <c r="S24" s="925">
        <v>10482</v>
      </c>
      <c r="T24" s="925">
        <v>9932</v>
      </c>
      <c r="U24" s="925">
        <v>12992</v>
      </c>
      <c r="V24" s="925">
        <v>11557</v>
      </c>
      <c r="W24" s="925">
        <v>11902</v>
      </c>
      <c r="X24" s="925">
        <v>9850</v>
      </c>
      <c r="Y24" s="115">
        <v>8388</v>
      </c>
      <c r="Z24" s="925">
        <v>5290</v>
      </c>
      <c r="AA24" s="926">
        <f>SUM(AB24:AG24)</f>
        <v>4806</v>
      </c>
      <c r="AB24" s="944">
        <v>854</v>
      </c>
      <c r="AC24" s="945">
        <v>2025</v>
      </c>
      <c r="AD24" s="485">
        <v>283</v>
      </c>
      <c r="AE24" s="485">
        <v>220</v>
      </c>
      <c r="AF24" s="485">
        <v>1070</v>
      </c>
      <c r="AG24" s="946">
        <v>354</v>
      </c>
      <c r="AH24" s="908"/>
    </row>
    <row r="25" spans="1:34" ht="12.75" customHeight="1" x14ac:dyDescent="0.25">
      <c r="A25" s="541" t="s">
        <v>79</v>
      </c>
      <c r="B25" s="542" t="s">
        <v>84</v>
      </c>
      <c r="C25" s="542" t="s">
        <v>57</v>
      </c>
      <c r="D25" s="315" t="s">
        <v>85</v>
      </c>
      <c r="E25" s="560" t="s">
        <v>86</v>
      </c>
      <c r="F25" s="561">
        <v>2000</v>
      </c>
      <c r="G25" s="542" t="s">
        <v>50</v>
      </c>
      <c r="H25" s="264"/>
      <c r="I25" s="427">
        <f>$H$24*$F$24/F25</f>
        <v>20</v>
      </c>
      <c r="J25" s="461"/>
      <c r="K25" s="462">
        <v>0</v>
      </c>
      <c r="L25" s="41">
        <f>IF(K25&gt;0,$N$2,0)</f>
        <v>0</v>
      </c>
      <c r="M25" s="38">
        <f>K25+L25</f>
        <v>0</v>
      </c>
      <c r="N25" s="38">
        <f>I25*M25</f>
        <v>0</v>
      </c>
      <c r="O25" s="44">
        <f>M25/F25</f>
        <v>0</v>
      </c>
      <c r="P25" s="943"/>
      <c r="Q25" s="931"/>
      <c r="R25" s="931"/>
      <c r="S25" s="931"/>
      <c r="T25" s="931"/>
      <c r="U25" s="931"/>
      <c r="V25" s="931"/>
      <c r="W25" s="931"/>
      <c r="X25" s="931"/>
      <c r="Y25" s="116"/>
      <c r="Z25" s="931"/>
      <c r="AA25" s="926"/>
      <c r="AB25" s="932"/>
      <c r="AC25" s="933"/>
      <c r="AD25" s="467"/>
      <c r="AE25" s="467"/>
      <c r="AF25" s="467"/>
      <c r="AG25" s="934"/>
      <c r="AH25" s="908"/>
    </row>
    <row r="26" spans="1:34" ht="12.75" customHeight="1" x14ac:dyDescent="0.25">
      <c r="A26" s="541"/>
      <c r="B26" s="542"/>
      <c r="C26" s="543" t="s">
        <v>59</v>
      </c>
      <c r="D26" s="315">
        <v>304985211</v>
      </c>
      <c r="E26" s="562" t="s">
        <v>87</v>
      </c>
      <c r="F26" s="561">
        <v>1000</v>
      </c>
      <c r="G26" s="542" t="s">
        <v>50</v>
      </c>
      <c r="H26" s="259"/>
      <c r="I26" s="427">
        <f>$H$24*$F$24/F26</f>
        <v>40</v>
      </c>
      <c r="J26" s="461"/>
      <c r="K26" s="462">
        <v>0</v>
      </c>
      <c r="L26" s="41">
        <f>IF(K26&gt;0,$N$2,0)</f>
        <v>0</v>
      </c>
      <c r="M26" s="38">
        <f>K26+L26</f>
        <v>0</v>
      </c>
      <c r="N26" s="38">
        <f>I26*M26</f>
        <v>0</v>
      </c>
      <c r="O26" s="44">
        <f>M26/F26</f>
        <v>0</v>
      </c>
      <c r="P26" s="943"/>
      <c r="Q26" s="935"/>
      <c r="R26" s="935"/>
      <c r="S26" s="935"/>
      <c r="T26" s="935"/>
      <c r="U26" s="935"/>
      <c r="V26" s="935"/>
      <c r="W26" s="935"/>
      <c r="X26" s="935"/>
      <c r="Y26" s="117"/>
      <c r="Z26" s="935"/>
      <c r="AA26" s="926"/>
      <c r="AB26" s="932"/>
      <c r="AC26" s="933"/>
      <c r="AD26" s="467"/>
      <c r="AE26" s="467"/>
      <c r="AF26" s="467"/>
      <c r="AG26" s="934"/>
      <c r="AH26" s="908"/>
    </row>
    <row r="27" spans="1:34" ht="12.75" customHeight="1" x14ac:dyDescent="0.25">
      <c r="A27" s="541"/>
      <c r="B27" s="542"/>
      <c r="C27" s="542" t="s">
        <v>73</v>
      </c>
      <c r="D27" s="314" t="s">
        <v>88</v>
      </c>
      <c r="E27" s="560" t="s">
        <v>83</v>
      </c>
      <c r="F27" s="561">
        <v>2000</v>
      </c>
      <c r="G27" s="542" t="s">
        <v>50</v>
      </c>
      <c r="H27" s="259"/>
      <c r="I27" s="427">
        <f>$H$24*$F$24/F27</f>
        <v>20</v>
      </c>
      <c r="J27" s="461"/>
      <c r="K27" s="462">
        <v>0</v>
      </c>
      <c r="L27" s="41">
        <f>IF(K27&gt;0,$N$2,0)</f>
        <v>0</v>
      </c>
      <c r="M27" s="38">
        <f>K27+L27</f>
        <v>0</v>
      </c>
      <c r="N27" s="38">
        <f>I27*M27</f>
        <v>0</v>
      </c>
      <c r="O27" s="44">
        <f>M27/F27</f>
        <v>0</v>
      </c>
      <c r="P27" s="924"/>
      <c r="Q27" s="935"/>
      <c r="R27" s="935"/>
      <c r="S27" s="935"/>
      <c r="T27" s="935"/>
      <c r="U27" s="935"/>
      <c r="V27" s="935"/>
      <c r="W27" s="935"/>
      <c r="X27" s="935"/>
      <c r="Y27" s="117"/>
      <c r="Z27" s="935"/>
      <c r="AA27" s="926"/>
      <c r="AB27" s="932"/>
      <c r="AC27" s="933"/>
      <c r="AD27" s="467"/>
      <c r="AE27" s="467"/>
      <c r="AF27" s="467"/>
      <c r="AG27" s="934"/>
      <c r="AH27" s="908"/>
    </row>
    <row r="28" spans="1:34" ht="13.5" customHeight="1" thickBot="1" x14ac:dyDescent="0.3">
      <c r="A28" s="549"/>
      <c r="B28" s="563"/>
      <c r="C28" s="564"/>
      <c r="D28" s="565"/>
      <c r="E28" s="566"/>
      <c r="F28" s="561"/>
      <c r="G28" s="564"/>
      <c r="H28" s="257"/>
      <c r="I28" s="428"/>
      <c r="J28" s="463"/>
      <c r="K28" s="464"/>
      <c r="L28" s="295"/>
      <c r="M28" s="201"/>
      <c r="N28" s="201"/>
      <c r="O28" s="80"/>
      <c r="P28" s="924"/>
      <c r="Q28" s="936"/>
      <c r="R28" s="936"/>
      <c r="S28" s="936"/>
      <c r="T28" s="936"/>
      <c r="U28" s="936"/>
      <c r="V28" s="936"/>
      <c r="W28" s="936"/>
      <c r="X28" s="936"/>
      <c r="Y28" s="118"/>
      <c r="Z28" s="936"/>
      <c r="AA28" s="926"/>
      <c r="AB28" s="947"/>
      <c r="AC28" s="948"/>
      <c r="AD28" s="463"/>
      <c r="AE28" s="463"/>
      <c r="AF28" s="463"/>
      <c r="AG28" s="949"/>
      <c r="AH28" s="908"/>
    </row>
    <row r="29" spans="1:34" ht="13.5" customHeight="1" thickBot="1" x14ac:dyDescent="0.3">
      <c r="A29" s="555">
        <v>78030</v>
      </c>
      <c r="B29" s="567" t="s">
        <v>89</v>
      </c>
      <c r="C29" s="538" t="s">
        <v>62</v>
      </c>
      <c r="D29" s="568" t="s">
        <v>90</v>
      </c>
      <c r="E29" s="540">
        <v>500</v>
      </c>
      <c r="F29" s="540">
        <v>500</v>
      </c>
      <c r="G29" s="559" t="s">
        <v>50</v>
      </c>
      <c r="H29" s="254">
        <v>25</v>
      </c>
      <c r="I29" s="430">
        <f>$H$29*$F$29/F29</f>
        <v>25</v>
      </c>
      <c r="J29" s="459"/>
      <c r="K29" s="460">
        <v>0</v>
      </c>
      <c r="L29" s="86">
        <f>IF(K29&gt;0,$N$2,0)</f>
        <v>0</v>
      </c>
      <c r="M29" s="85">
        <f>K29+L29</f>
        <v>0</v>
      </c>
      <c r="N29" s="85">
        <f>M29*I29</f>
        <v>0</v>
      </c>
      <c r="O29" s="87">
        <f>M29/F29</f>
        <v>0</v>
      </c>
      <c r="P29" s="924"/>
      <c r="Q29" s="925">
        <f>AA29*2</f>
        <v>3332</v>
      </c>
      <c r="R29" s="925">
        <v>1443</v>
      </c>
      <c r="S29" s="925">
        <v>1274</v>
      </c>
      <c r="T29" s="925">
        <v>1032</v>
      </c>
      <c r="U29" s="925">
        <v>2066</v>
      </c>
      <c r="V29" s="925">
        <v>1775</v>
      </c>
      <c r="W29" s="925">
        <v>2258</v>
      </c>
      <c r="X29" s="925">
        <v>714</v>
      </c>
      <c r="Y29" s="115">
        <v>622</v>
      </c>
      <c r="Z29" s="925">
        <v>1007</v>
      </c>
      <c r="AA29" s="926">
        <f>SUM(AB29:AG29)</f>
        <v>1666</v>
      </c>
      <c r="AB29" s="950">
        <v>0</v>
      </c>
      <c r="AC29" s="951">
        <v>1376</v>
      </c>
      <c r="AD29" s="480">
        <v>26</v>
      </c>
      <c r="AE29" s="480">
        <v>15</v>
      </c>
      <c r="AF29" s="480">
        <v>0</v>
      </c>
      <c r="AG29" s="952">
        <v>249</v>
      </c>
      <c r="AH29" s="908"/>
    </row>
    <row r="30" spans="1:34" ht="12.75" customHeight="1" x14ac:dyDescent="0.25">
      <c r="A30" s="541" t="s">
        <v>79</v>
      </c>
      <c r="B30" s="542" t="s">
        <v>91</v>
      </c>
      <c r="C30" s="542" t="s">
        <v>92</v>
      </c>
      <c r="D30" s="316" t="s">
        <v>93</v>
      </c>
      <c r="E30" s="317">
        <v>500</v>
      </c>
      <c r="F30" s="317">
        <v>500</v>
      </c>
      <c r="G30" s="544" t="s">
        <v>50</v>
      </c>
      <c r="H30" s="255"/>
      <c r="I30" s="427">
        <f>$H$29*$F$29/F30</f>
        <v>25</v>
      </c>
      <c r="J30" s="461"/>
      <c r="K30" s="462">
        <v>0</v>
      </c>
      <c r="L30" s="41">
        <f>IF(K30&gt;0,$N$2,0)</f>
        <v>0</v>
      </c>
      <c r="M30" s="38">
        <f>K30+L30</f>
        <v>0</v>
      </c>
      <c r="N30" s="38">
        <f>M30*I30</f>
        <v>0</v>
      </c>
      <c r="O30" s="44">
        <f>M30/F30</f>
        <v>0</v>
      </c>
      <c r="P30" s="943"/>
      <c r="Q30" s="935"/>
      <c r="R30" s="935"/>
      <c r="S30" s="935"/>
      <c r="T30" s="935"/>
      <c r="U30" s="935"/>
      <c r="V30" s="935"/>
      <c r="W30" s="935"/>
      <c r="X30" s="935"/>
      <c r="Y30" s="117"/>
      <c r="Z30" s="935"/>
      <c r="AA30" s="926"/>
      <c r="AB30" s="932"/>
      <c r="AC30" s="933"/>
      <c r="AD30" s="467"/>
      <c r="AE30" s="467"/>
      <c r="AF30" s="467"/>
      <c r="AG30" s="934"/>
      <c r="AH30" s="908"/>
    </row>
    <row r="31" spans="1:34" ht="12.75" customHeight="1" x14ac:dyDescent="0.25">
      <c r="A31" s="541"/>
      <c r="B31" s="542"/>
      <c r="C31" s="542" t="s">
        <v>121</v>
      </c>
      <c r="D31" s="316">
        <v>303679804</v>
      </c>
      <c r="E31" s="317">
        <v>500</v>
      </c>
      <c r="F31" s="317">
        <v>500</v>
      </c>
      <c r="G31" s="544" t="s">
        <v>50</v>
      </c>
      <c r="H31" s="255"/>
      <c r="I31" s="427">
        <f>$H$29*$F$29/F31</f>
        <v>25</v>
      </c>
      <c r="J31" s="461"/>
      <c r="K31" s="462">
        <v>0</v>
      </c>
      <c r="L31" s="41">
        <f>IF(K31&gt;0,$N$2,0)</f>
        <v>0</v>
      </c>
      <c r="M31" s="38">
        <f>K31+L31</f>
        <v>0</v>
      </c>
      <c r="N31" s="38">
        <f>M31*I31</f>
        <v>0</v>
      </c>
      <c r="O31" s="44">
        <f>M31/F31</f>
        <v>0</v>
      </c>
      <c r="P31" s="924"/>
      <c r="Q31" s="935"/>
      <c r="R31" s="935"/>
      <c r="S31" s="935"/>
      <c r="T31" s="935"/>
      <c r="U31" s="935"/>
      <c r="V31" s="935"/>
      <c r="W31" s="935"/>
      <c r="X31" s="935"/>
      <c r="Y31" s="117"/>
      <c r="Z31" s="935"/>
      <c r="AA31" s="926"/>
      <c r="AB31" s="932"/>
      <c r="AC31" s="933"/>
      <c r="AD31" s="467"/>
      <c r="AE31" s="467"/>
      <c r="AF31" s="467"/>
      <c r="AG31" s="934"/>
      <c r="AH31" s="908"/>
    </row>
    <row r="32" spans="1:34" ht="12.75" customHeight="1" x14ac:dyDescent="0.25">
      <c r="A32" s="541"/>
      <c r="B32" s="542"/>
      <c r="C32" s="542" t="s">
        <v>866</v>
      </c>
      <c r="D32" s="316" t="s">
        <v>94</v>
      </c>
      <c r="E32" s="317">
        <v>500</v>
      </c>
      <c r="F32" s="317">
        <v>500</v>
      </c>
      <c r="G32" s="544" t="s">
        <v>50</v>
      </c>
      <c r="H32" s="255"/>
      <c r="I32" s="427">
        <f>$H$29*$F$29/F32</f>
        <v>25</v>
      </c>
      <c r="J32" s="461"/>
      <c r="K32" s="462">
        <v>0</v>
      </c>
      <c r="L32" s="41">
        <f>IF(K32&gt;0,$N$2,0)</f>
        <v>0</v>
      </c>
      <c r="M32" s="38">
        <f>K32+L32</f>
        <v>0</v>
      </c>
      <c r="N32" s="38">
        <f>M32*I32</f>
        <v>0</v>
      </c>
      <c r="O32" s="44">
        <f>M32/F32</f>
        <v>0</v>
      </c>
      <c r="P32" s="924"/>
      <c r="Q32" s="935"/>
      <c r="R32" s="935"/>
      <c r="S32" s="935"/>
      <c r="T32" s="935"/>
      <c r="U32" s="935"/>
      <c r="V32" s="935"/>
      <c r="W32" s="935"/>
      <c r="X32" s="935"/>
      <c r="Y32" s="117"/>
      <c r="Z32" s="935"/>
      <c r="AA32" s="926"/>
      <c r="AB32" s="932"/>
      <c r="AC32" s="933"/>
      <c r="AD32" s="467"/>
      <c r="AE32" s="467"/>
      <c r="AF32" s="467"/>
      <c r="AG32" s="934"/>
      <c r="AH32" s="908"/>
    </row>
    <row r="33" spans="1:34" ht="13.5" customHeight="1" thickBot="1" x14ac:dyDescent="0.3">
      <c r="A33" s="549"/>
      <c r="B33" s="569"/>
      <c r="C33" s="563"/>
      <c r="D33" s="561"/>
      <c r="E33" s="553"/>
      <c r="F33" s="554"/>
      <c r="G33" s="570"/>
      <c r="H33" s="257"/>
      <c r="I33" s="431"/>
      <c r="J33" s="469"/>
      <c r="K33" s="470"/>
      <c r="L33" s="50"/>
      <c r="M33" s="50"/>
      <c r="N33" s="194"/>
      <c r="O33" s="73"/>
      <c r="P33" s="924"/>
      <c r="Q33" s="936"/>
      <c r="R33" s="936"/>
      <c r="S33" s="936"/>
      <c r="T33" s="936"/>
      <c r="U33" s="936"/>
      <c r="V33" s="936"/>
      <c r="W33" s="936"/>
      <c r="X33" s="936"/>
      <c r="Y33" s="118"/>
      <c r="Z33" s="936"/>
      <c r="AA33" s="926"/>
      <c r="AB33" s="953"/>
      <c r="AC33" s="954"/>
      <c r="AD33" s="473"/>
      <c r="AE33" s="473"/>
      <c r="AF33" s="473"/>
      <c r="AG33" s="955"/>
      <c r="AH33" s="908"/>
    </row>
    <row r="34" spans="1:34" ht="13.5" customHeight="1" thickBot="1" x14ac:dyDescent="0.3">
      <c r="A34" s="571">
        <v>78040</v>
      </c>
      <c r="B34" s="567" t="s">
        <v>95</v>
      </c>
      <c r="C34" s="542" t="s">
        <v>62</v>
      </c>
      <c r="D34" s="540" t="s">
        <v>96</v>
      </c>
      <c r="E34" s="560" t="s">
        <v>83</v>
      </c>
      <c r="F34" s="317">
        <v>2000</v>
      </c>
      <c r="G34" s="542" t="s">
        <v>50</v>
      </c>
      <c r="H34" s="254">
        <v>10</v>
      </c>
      <c r="I34" s="432">
        <f>$H$34*$F$34/F34</f>
        <v>10</v>
      </c>
      <c r="J34" s="471"/>
      <c r="K34" s="472">
        <v>0</v>
      </c>
      <c r="L34" s="86">
        <f>IF(K34&gt;0,$N$2,0)</f>
        <v>0</v>
      </c>
      <c r="M34" s="101">
        <f>K34+L34</f>
        <v>0</v>
      </c>
      <c r="N34" s="101">
        <f>I34*M34</f>
        <v>0</v>
      </c>
      <c r="O34" s="103">
        <f>M34/F34</f>
        <v>0</v>
      </c>
      <c r="P34" s="924"/>
      <c r="Q34" s="925">
        <f>AA34*2</f>
        <v>3106</v>
      </c>
      <c r="R34" s="925">
        <v>3799</v>
      </c>
      <c r="S34" s="925">
        <v>3644</v>
      </c>
      <c r="T34" s="925">
        <v>3099</v>
      </c>
      <c r="U34" s="925">
        <v>2942</v>
      </c>
      <c r="V34" s="925">
        <v>2686</v>
      </c>
      <c r="W34" s="925">
        <v>5352</v>
      </c>
      <c r="X34" s="925">
        <v>4742</v>
      </c>
      <c r="Y34" s="115">
        <v>4014</v>
      </c>
      <c r="Z34" s="925">
        <v>3842</v>
      </c>
      <c r="AA34" s="926">
        <f>SUM(AB34:AG34)</f>
        <v>1553</v>
      </c>
      <c r="AB34" s="940">
        <v>56</v>
      </c>
      <c r="AC34" s="941">
        <v>932</v>
      </c>
      <c r="AD34" s="478">
        <v>26</v>
      </c>
      <c r="AE34" s="478">
        <v>17</v>
      </c>
      <c r="AF34" s="478">
        <v>273</v>
      </c>
      <c r="AG34" s="942">
        <v>249</v>
      </c>
      <c r="AH34" s="908"/>
    </row>
    <row r="35" spans="1:34" ht="12.75" customHeight="1" x14ac:dyDescent="0.25">
      <c r="A35" s="541" t="s">
        <v>79</v>
      </c>
      <c r="B35" s="542" t="s">
        <v>97</v>
      </c>
      <c r="C35" s="564" t="s">
        <v>57</v>
      </c>
      <c r="D35" s="317" t="s">
        <v>98</v>
      </c>
      <c r="E35" s="566" t="s">
        <v>83</v>
      </c>
      <c r="F35" s="561">
        <v>2000</v>
      </c>
      <c r="G35" s="542" t="s">
        <v>50</v>
      </c>
      <c r="H35" s="259"/>
      <c r="I35" s="427">
        <f>$H$34*$F$34/F35</f>
        <v>10</v>
      </c>
      <c r="J35" s="471"/>
      <c r="K35" s="472">
        <v>0</v>
      </c>
      <c r="L35" s="41">
        <f>IF(K35&gt;0,$N$2,0)</f>
        <v>0</v>
      </c>
      <c r="M35" s="101">
        <f>K35+L35</f>
        <v>0</v>
      </c>
      <c r="N35" s="101">
        <f>I35*M35</f>
        <v>0</v>
      </c>
      <c r="O35" s="103">
        <f>M35/F35</f>
        <v>0</v>
      </c>
      <c r="P35" s="943"/>
      <c r="Q35" s="935"/>
      <c r="R35" s="935"/>
      <c r="S35" s="935"/>
      <c r="T35" s="935"/>
      <c r="U35" s="935"/>
      <c r="V35" s="935"/>
      <c r="W35" s="935"/>
      <c r="X35" s="935"/>
      <c r="Y35" s="117"/>
      <c r="Z35" s="935"/>
      <c r="AA35" s="926"/>
      <c r="AB35" s="940"/>
      <c r="AC35" s="941"/>
      <c r="AD35" s="478"/>
      <c r="AE35" s="478"/>
      <c r="AF35" s="478"/>
      <c r="AG35" s="942"/>
      <c r="AH35" s="908"/>
    </row>
    <row r="36" spans="1:34" ht="12.75" customHeight="1" x14ac:dyDescent="0.25">
      <c r="A36" s="572"/>
      <c r="B36" s="542"/>
      <c r="C36" s="564" t="s">
        <v>59</v>
      </c>
      <c r="D36" s="317">
        <v>303679613</v>
      </c>
      <c r="E36" s="566" t="s">
        <v>83</v>
      </c>
      <c r="F36" s="561">
        <v>2000</v>
      </c>
      <c r="G36" s="542" t="s">
        <v>50</v>
      </c>
      <c r="H36" s="259"/>
      <c r="I36" s="427">
        <f>$H$34*$F$34/F36</f>
        <v>10</v>
      </c>
      <c r="J36" s="471"/>
      <c r="K36" s="472">
        <v>0</v>
      </c>
      <c r="L36" s="41">
        <f>IF(K36&gt;0,$N$2,0)</f>
        <v>0</v>
      </c>
      <c r="M36" s="101">
        <f>K36+L36</f>
        <v>0</v>
      </c>
      <c r="N36" s="101">
        <f>I36*M36</f>
        <v>0</v>
      </c>
      <c r="O36" s="103">
        <f>M36/F36</f>
        <v>0</v>
      </c>
      <c r="P36" s="943"/>
      <c r="Q36" s="935"/>
      <c r="R36" s="935"/>
      <c r="S36" s="935"/>
      <c r="T36" s="935"/>
      <c r="U36" s="935"/>
      <c r="V36" s="935"/>
      <c r="W36" s="935"/>
      <c r="X36" s="935"/>
      <c r="Y36" s="117"/>
      <c r="Z36" s="935"/>
      <c r="AA36" s="926"/>
      <c r="AB36" s="940"/>
      <c r="AC36" s="941"/>
      <c r="AD36" s="478"/>
      <c r="AE36" s="478"/>
      <c r="AF36" s="478"/>
      <c r="AG36" s="942"/>
      <c r="AH36" s="908"/>
    </row>
    <row r="37" spans="1:34" ht="13.5" customHeight="1" thickBot="1" x14ac:dyDescent="0.3">
      <c r="A37" s="549"/>
      <c r="B37" s="573"/>
      <c r="C37" s="563"/>
      <c r="D37" s="574"/>
      <c r="E37" s="575"/>
      <c r="F37" s="574"/>
      <c r="G37" s="551"/>
      <c r="H37" s="257"/>
      <c r="I37" s="433"/>
      <c r="J37" s="473"/>
      <c r="K37" s="474"/>
      <c r="L37" s="193"/>
      <c r="M37" s="194"/>
      <c r="N37" s="194"/>
      <c r="O37" s="73"/>
      <c r="P37" s="924"/>
      <c r="Q37" s="936"/>
      <c r="R37" s="936"/>
      <c r="S37" s="936"/>
      <c r="T37" s="936"/>
      <c r="U37" s="936"/>
      <c r="V37" s="936"/>
      <c r="W37" s="936"/>
      <c r="X37" s="936"/>
      <c r="Y37" s="118"/>
      <c r="Z37" s="936"/>
      <c r="AA37" s="926"/>
      <c r="AB37" s="956"/>
      <c r="AC37" s="957"/>
      <c r="AD37" s="482"/>
      <c r="AE37" s="482"/>
      <c r="AF37" s="482"/>
      <c r="AG37" s="958"/>
      <c r="AH37" s="908"/>
    </row>
    <row r="38" spans="1:34" ht="13.5" customHeight="1" thickBot="1" x14ac:dyDescent="0.3">
      <c r="A38" s="576">
        <v>78045</v>
      </c>
      <c r="B38" s="577" t="s">
        <v>99</v>
      </c>
      <c r="C38" s="578" t="s">
        <v>78</v>
      </c>
      <c r="D38" s="579"/>
      <c r="E38" s="580">
        <v>2000</v>
      </c>
      <c r="F38" s="581">
        <v>2000</v>
      </c>
      <c r="G38" s="582" t="s">
        <v>50</v>
      </c>
      <c r="H38" s="254">
        <v>0</v>
      </c>
      <c r="I38" s="427">
        <f>$H$38*$F$38/F38</f>
        <v>0</v>
      </c>
      <c r="J38" s="461"/>
      <c r="K38" s="462">
        <v>0</v>
      </c>
      <c r="L38" s="41">
        <f>IF(K38&gt;0,$N$2,0)</f>
        <v>0</v>
      </c>
      <c r="M38" s="38">
        <f>K38+L38</f>
        <v>0</v>
      </c>
      <c r="N38" s="38">
        <f>I38*M38</f>
        <v>0</v>
      </c>
      <c r="O38" s="44">
        <f>M38/F38</f>
        <v>0</v>
      </c>
      <c r="P38" s="924"/>
      <c r="Q38" s="925">
        <f>AA38*2</f>
        <v>0</v>
      </c>
      <c r="R38" s="925"/>
      <c r="S38" s="925"/>
      <c r="T38" s="925"/>
      <c r="U38" s="925"/>
      <c r="V38" s="925"/>
      <c r="W38" s="925"/>
      <c r="X38" s="925"/>
      <c r="Y38" s="115"/>
      <c r="Z38" s="925"/>
      <c r="AA38" s="926">
        <f>SUM(AB38:AG38)</f>
        <v>0</v>
      </c>
      <c r="AB38" s="944">
        <v>0</v>
      </c>
      <c r="AC38" s="945">
        <v>0</v>
      </c>
      <c r="AD38" s="485">
        <v>0</v>
      </c>
      <c r="AE38" s="485">
        <v>0</v>
      </c>
      <c r="AF38" s="485">
        <v>0</v>
      </c>
      <c r="AG38" s="946">
        <v>0</v>
      </c>
      <c r="AH38" s="908"/>
    </row>
    <row r="39" spans="1:34" ht="12.75" customHeight="1" x14ac:dyDescent="0.25">
      <c r="A39" s="583" t="s">
        <v>79</v>
      </c>
      <c r="B39" s="584" t="s">
        <v>100</v>
      </c>
      <c r="C39" s="585"/>
      <c r="D39" s="585"/>
      <c r="E39" s="586">
        <v>2000</v>
      </c>
      <c r="F39" s="587">
        <v>2000</v>
      </c>
      <c r="G39" s="588" t="s">
        <v>50</v>
      </c>
      <c r="H39" s="264"/>
      <c r="I39" s="427">
        <f t="shared" ref="I39:I41" si="10">$H$38*$F$38/F39</f>
        <v>0</v>
      </c>
      <c r="J39" s="461"/>
      <c r="K39" s="462">
        <v>0</v>
      </c>
      <c r="L39" s="41">
        <f>IF(K39&gt;0,$N$2,0)</f>
        <v>0</v>
      </c>
      <c r="M39" s="38">
        <f>K39+L39</f>
        <v>0</v>
      </c>
      <c r="N39" s="38">
        <f>I39*M39</f>
        <v>0</v>
      </c>
      <c r="O39" s="44">
        <f>M39/F39</f>
        <v>0</v>
      </c>
      <c r="P39" s="924"/>
      <c r="Q39" s="931"/>
      <c r="R39" s="931"/>
      <c r="S39" s="931"/>
      <c r="T39" s="931"/>
      <c r="U39" s="931"/>
      <c r="V39" s="931"/>
      <c r="W39" s="931"/>
      <c r="X39" s="931"/>
      <c r="Y39" s="116"/>
      <c r="Z39" s="931"/>
      <c r="AA39" s="926"/>
      <c r="AB39" s="932"/>
      <c r="AC39" s="933"/>
      <c r="AD39" s="467"/>
      <c r="AE39" s="467"/>
      <c r="AF39" s="467"/>
      <c r="AG39" s="934"/>
      <c r="AH39" s="908"/>
    </row>
    <row r="40" spans="1:34" ht="12.75" customHeight="1" x14ac:dyDescent="0.25">
      <c r="A40" s="589" t="s">
        <v>101</v>
      </c>
      <c r="B40" s="588"/>
      <c r="C40" s="588" t="s">
        <v>102</v>
      </c>
      <c r="D40" s="590">
        <v>300484</v>
      </c>
      <c r="E40" s="590">
        <v>2000</v>
      </c>
      <c r="F40" s="590">
        <v>2000</v>
      </c>
      <c r="G40" s="591" t="s">
        <v>50</v>
      </c>
      <c r="H40" s="259"/>
      <c r="I40" s="427">
        <f t="shared" si="10"/>
        <v>0</v>
      </c>
      <c r="J40" s="461"/>
      <c r="K40" s="462">
        <v>0</v>
      </c>
      <c r="L40" s="41">
        <f>IF(K40&gt;0,$N$2,0)</f>
        <v>0</v>
      </c>
      <c r="M40" s="38">
        <f>K40+L40</f>
        <v>0</v>
      </c>
      <c r="N40" s="38">
        <f>I40*M40</f>
        <v>0</v>
      </c>
      <c r="O40" s="44">
        <f>M40/F40</f>
        <v>0</v>
      </c>
      <c r="P40" s="924"/>
      <c r="Q40" s="935"/>
      <c r="R40" s="935"/>
      <c r="S40" s="935"/>
      <c r="T40" s="935"/>
      <c r="U40" s="935"/>
      <c r="V40" s="935"/>
      <c r="W40" s="935"/>
      <c r="X40" s="935"/>
      <c r="Y40" s="117"/>
      <c r="Z40" s="935"/>
      <c r="AA40" s="926"/>
      <c r="AB40" s="932"/>
      <c r="AC40" s="933"/>
      <c r="AD40" s="467"/>
      <c r="AE40" s="467"/>
      <c r="AF40" s="467"/>
      <c r="AG40" s="934"/>
      <c r="AH40" s="908"/>
    </row>
    <row r="41" spans="1:34" ht="12.75" customHeight="1" x14ac:dyDescent="0.25">
      <c r="A41" s="583"/>
      <c r="B41" s="588"/>
      <c r="C41" s="588" t="s">
        <v>103</v>
      </c>
      <c r="D41" s="590" t="s">
        <v>104</v>
      </c>
      <c r="E41" s="590">
        <v>2000</v>
      </c>
      <c r="F41" s="590">
        <v>2000</v>
      </c>
      <c r="G41" s="588" t="s">
        <v>77</v>
      </c>
      <c r="H41" s="259"/>
      <c r="I41" s="427">
        <f t="shared" si="10"/>
        <v>0</v>
      </c>
      <c r="J41" s="461"/>
      <c r="K41" s="462">
        <v>0</v>
      </c>
      <c r="L41" s="41">
        <f>IF(K41&gt;0,$N$2,0)</f>
        <v>0</v>
      </c>
      <c r="M41" s="38">
        <f>K41+L41</f>
        <v>0</v>
      </c>
      <c r="N41" s="38">
        <f>I41*M41</f>
        <v>0</v>
      </c>
      <c r="O41" s="44">
        <f>M41/F41</f>
        <v>0</v>
      </c>
      <c r="P41" s="924"/>
      <c r="Q41" s="935"/>
      <c r="R41" s="935"/>
      <c r="S41" s="935"/>
      <c r="T41" s="935"/>
      <c r="U41" s="935"/>
      <c r="V41" s="935"/>
      <c r="W41" s="935"/>
      <c r="X41" s="935"/>
      <c r="Y41" s="117"/>
      <c r="Z41" s="935"/>
      <c r="AA41" s="926"/>
      <c r="AB41" s="932"/>
      <c r="AC41" s="933"/>
      <c r="AD41" s="467"/>
      <c r="AE41" s="467"/>
      <c r="AF41" s="467"/>
      <c r="AG41" s="934"/>
      <c r="AH41" s="908"/>
    </row>
    <row r="42" spans="1:34" ht="13.5" customHeight="1" thickBot="1" x14ac:dyDescent="0.3">
      <c r="A42" s="592"/>
      <c r="B42" s="593"/>
      <c r="C42" s="593"/>
      <c r="D42" s="594"/>
      <c r="E42" s="595"/>
      <c r="F42" s="596"/>
      <c r="G42" s="593"/>
      <c r="H42" s="257"/>
      <c r="I42" s="433"/>
      <c r="J42" s="473"/>
      <c r="K42" s="474"/>
      <c r="L42" s="193"/>
      <c r="M42" s="194"/>
      <c r="N42" s="194"/>
      <c r="O42" s="73"/>
      <c r="P42" s="924"/>
      <c r="Q42" s="936"/>
      <c r="R42" s="936"/>
      <c r="S42" s="936"/>
      <c r="T42" s="936"/>
      <c r="U42" s="936"/>
      <c r="V42" s="936"/>
      <c r="W42" s="936"/>
      <c r="X42" s="936"/>
      <c r="Y42" s="118"/>
      <c r="Z42" s="936"/>
      <c r="AA42" s="926"/>
      <c r="AB42" s="953"/>
      <c r="AC42" s="954"/>
      <c r="AD42" s="473"/>
      <c r="AE42" s="473"/>
      <c r="AF42" s="473"/>
      <c r="AG42" s="955"/>
      <c r="AH42" s="908"/>
    </row>
    <row r="43" spans="1:34" ht="13.5" customHeight="1" thickBot="1" x14ac:dyDescent="0.3">
      <c r="A43" s="597" t="s">
        <v>105</v>
      </c>
      <c r="B43" s="413"/>
      <c r="C43" s="413"/>
      <c r="D43" s="413"/>
      <c r="E43" s="413"/>
      <c r="F43" s="413"/>
      <c r="G43" s="413"/>
      <c r="H43" s="335"/>
      <c r="I43" s="336"/>
      <c r="J43" s="335"/>
      <c r="K43" s="475"/>
      <c r="L43" s="337"/>
      <c r="M43" s="337"/>
      <c r="N43" s="337"/>
      <c r="O43" s="338"/>
      <c r="P43" s="924"/>
      <c r="Q43" s="936"/>
      <c r="R43" s="936"/>
      <c r="S43" s="936"/>
      <c r="T43" s="936"/>
      <c r="U43" s="936"/>
      <c r="V43" s="936"/>
      <c r="W43" s="936"/>
      <c r="X43" s="936"/>
      <c r="Y43" s="118"/>
      <c r="Z43" s="936"/>
      <c r="AA43" s="926"/>
      <c r="AB43" s="959"/>
      <c r="AC43" s="960"/>
      <c r="AD43" s="961"/>
      <c r="AE43" s="962"/>
      <c r="AF43" s="961"/>
      <c r="AG43" s="963"/>
    </row>
    <row r="44" spans="1:34" ht="13.5" customHeight="1" thickBot="1" x14ac:dyDescent="0.3">
      <c r="A44" s="571">
        <v>78050</v>
      </c>
      <c r="B44" s="567" t="s">
        <v>106</v>
      </c>
      <c r="C44" s="544" t="s">
        <v>53</v>
      </c>
      <c r="D44" s="316">
        <v>9950138</v>
      </c>
      <c r="E44" s="316">
        <v>250</v>
      </c>
      <c r="F44" s="316">
        <v>250</v>
      </c>
      <c r="G44" s="598" t="s">
        <v>50</v>
      </c>
      <c r="H44" s="256">
        <v>75</v>
      </c>
      <c r="I44" s="434">
        <f t="shared" ref="I44:I49" si="11">$H$44*$F$44/F44</f>
        <v>75</v>
      </c>
      <c r="J44" s="476" t="s">
        <v>107</v>
      </c>
      <c r="K44" s="477">
        <v>0</v>
      </c>
      <c r="L44" s="107">
        <f t="shared" ref="L44:L49" si="12">IF(K44&gt;0,$N$2,0)</f>
        <v>0</v>
      </c>
      <c r="M44" s="106">
        <f t="shared" ref="M44:M49" si="13">K44+L44</f>
        <v>0</v>
      </c>
      <c r="N44" s="106">
        <f t="shared" ref="N44:N49" si="14">I44*M44</f>
        <v>0</v>
      </c>
      <c r="O44" s="108">
        <f t="shared" ref="O44:O49" si="15">M44/F44</f>
        <v>0</v>
      </c>
      <c r="P44" s="924"/>
      <c r="Q44" s="925">
        <f>AA44*2</f>
        <v>4844</v>
      </c>
      <c r="R44" s="925">
        <v>4246</v>
      </c>
      <c r="S44" s="925">
        <v>3504</v>
      </c>
      <c r="T44" s="925">
        <v>3308</v>
      </c>
      <c r="U44" s="925">
        <v>7502</v>
      </c>
      <c r="V44" s="925">
        <v>5843</v>
      </c>
      <c r="W44" s="925">
        <v>4680</v>
      </c>
      <c r="X44" s="925">
        <v>3588</v>
      </c>
      <c r="Y44" s="115">
        <v>3138</v>
      </c>
      <c r="Z44" s="925">
        <v>3364</v>
      </c>
      <c r="AA44" s="926">
        <f>SUM(AB44:AG44)</f>
        <v>2422</v>
      </c>
      <c r="AB44" s="956">
        <v>0</v>
      </c>
      <c r="AC44" s="957">
        <v>1085</v>
      </c>
      <c r="AD44" s="482">
        <v>59</v>
      </c>
      <c r="AE44" s="482">
        <v>71</v>
      </c>
      <c r="AF44" s="482">
        <v>1103</v>
      </c>
      <c r="AG44" s="958">
        <v>104</v>
      </c>
      <c r="AH44" s="908"/>
    </row>
    <row r="45" spans="1:34" ht="12.75" customHeight="1" x14ac:dyDescent="0.25">
      <c r="A45" s="541" t="s">
        <v>108</v>
      </c>
      <c r="B45" s="542" t="s">
        <v>109</v>
      </c>
      <c r="C45" s="564" t="s">
        <v>110</v>
      </c>
      <c r="D45" s="599" t="s">
        <v>111</v>
      </c>
      <c r="E45" s="316">
        <v>1000</v>
      </c>
      <c r="F45" s="316">
        <v>1000</v>
      </c>
      <c r="G45" s="600" t="s">
        <v>50</v>
      </c>
      <c r="H45" s="264"/>
      <c r="I45" s="435">
        <f t="shared" si="11"/>
        <v>18.75</v>
      </c>
      <c r="J45" s="461" t="s">
        <v>107</v>
      </c>
      <c r="K45" s="462">
        <v>0</v>
      </c>
      <c r="L45" s="41">
        <f t="shared" si="12"/>
        <v>0</v>
      </c>
      <c r="M45" s="38">
        <f t="shared" si="13"/>
        <v>0</v>
      </c>
      <c r="N45" s="38">
        <f t="shared" si="14"/>
        <v>0</v>
      </c>
      <c r="O45" s="44">
        <f t="shared" si="15"/>
        <v>0</v>
      </c>
      <c r="P45" s="924"/>
      <c r="Q45" s="931"/>
      <c r="R45" s="931"/>
      <c r="S45" s="931"/>
      <c r="T45" s="931"/>
      <c r="U45" s="931"/>
      <c r="V45" s="931"/>
      <c r="W45" s="931"/>
      <c r="X45" s="931"/>
      <c r="Y45" s="116"/>
      <c r="Z45" s="931"/>
      <c r="AA45" s="926"/>
      <c r="AB45" s="932"/>
      <c r="AC45" s="933"/>
      <c r="AD45" s="467"/>
      <c r="AE45" s="467"/>
      <c r="AF45" s="467"/>
      <c r="AG45" s="934"/>
      <c r="AH45" s="908"/>
    </row>
    <row r="46" spans="1:34" ht="12.75" customHeight="1" x14ac:dyDescent="0.3">
      <c r="A46" s="572"/>
      <c r="B46" s="542" t="s">
        <v>112</v>
      </c>
      <c r="C46" s="542" t="s">
        <v>113</v>
      </c>
      <c r="D46" s="317" t="s">
        <v>114</v>
      </c>
      <c r="E46" s="316">
        <v>250</v>
      </c>
      <c r="F46" s="316">
        <v>250</v>
      </c>
      <c r="G46" s="600" t="s">
        <v>50</v>
      </c>
      <c r="H46" s="259"/>
      <c r="I46" s="435">
        <f t="shared" si="11"/>
        <v>75</v>
      </c>
      <c r="J46" s="461" t="s">
        <v>107</v>
      </c>
      <c r="K46" s="462">
        <v>0</v>
      </c>
      <c r="L46" s="41">
        <f t="shared" si="12"/>
        <v>0</v>
      </c>
      <c r="M46" s="38">
        <f t="shared" si="13"/>
        <v>0</v>
      </c>
      <c r="N46" s="38">
        <f t="shared" si="14"/>
        <v>0</v>
      </c>
      <c r="O46" s="44">
        <f t="shared" si="15"/>
        <v>0</v>
      </c>
      <c r="P46" s="924"/>
      <c r="Q46" s="935"/>
      <c r="R46" s="935"/>
      <c r="S46" s="935"/>
      <c r="T46" s="935"/>
      <c r="U46" s="935"/>
      <c r="V46" s="935"/>
      <c r="W46" s="935"/>
      <c r="X46" s="935"/>
      <c r="Y46" s="117"/>
      <c r="Z46" s="935"/>
      <c r="AA46" s="926"/>
      <c r="AB46" s="932"/>
      <c r="AC46" s="933"/>
      <c r="AD46" s="467"/>
      <c r="AE46" s="467"/>
      <c r="AF46" s="467"/>
      <c r="AG46" s="934"/>
      <c r="AH46" s="908"/>
    </row>
    <row r="47" spans="1:34" ht="12.75" customHeight="1" x14ac:dyDescent="0.25">
      <c r="A47" s="572"/>
      <c r="B47" s="542"/>
      <c r="C47" s="542" t="s">
        <v>57</v>
      </c>
      <c r="D47" s="317" t="s">
        <v>115</v>
      </c>
      <c r="E47" s="316">
        <v>250</v>
      </c>
      <c r="F47" s="316">
        <v>250</v>
      </c>
      <c r="G47" s="600" t="s">
        <v>50</v>
      </c>
      <c r="H47" s="259"/>
      <c r="I47" s="435">
        <f t="shared" si="11"/>
        <v>75</v>
      </c>
      <c r="J47" s="461" t="s">
        <v>107</v>
      </c>
      <c r="K47" s="462">
        <v>0</v>
      </c>
      <c r="L47" s="41">
        <f t="shared" si="12"/>
        <v>0</v>
      </c>
      <c r="M47" s="38">
        <f t="shared" si="13"/>
        <v>0</v>
      </c>
      <c r="N47" s="38">
        <f t="shared" si="14"/>
        <v>0</v>
      </c>
      <c r="O47" s="44">
        <f t="shared" si="15"/>
        <v>0</v>
      </c>
      <c r="P47" s="943"/>
      <c r="Q47" s="935"/>
      <c r="R47" s="935"/>
      <c r="S47" s="935"/>
      <c r="T47" s="935"/>
      <c r="U47" s="935"/>
      <c r="V47" s="935"/>
      <c r="W47" s="935"/>
      <c r="X47" s="935"/>
      <c r="Y47" s="117"/>
      <c r="Z47" s="935"/>
      <c r="AA47" s="926"/>
      <c r="AB47" s="932"/>
      <c r="AC47" s="933"/>
      <c r="AD47" s="467"/>
      <c r="AE47" s="467"/>
      <c r="AF47" s="467"/>
      <c r="AG47" s="934"/>
      <c r="AH47" s="908"/>
    </row>
    <row r="48" spans="1:34" ht="12.75" customHeight="1" x14ac:dyDescent="0.25">
      <c r="A48" s="572"/>
      <c r="B48" s="542"/>
      <c r="C48" s="542" t="s">
        <v>59</v>
      </c>
      <c r="D48" s="314">
        <v>304985463</v>
      </c>
      <c r="E48" s="317">
        <v>250</v>
      </c>
      <c r="F48" s="317">
        <v>250</v>
      </c>
      <c r="G48" s="542" t="s">
        <v>50</v>
      </c>
      <c r="H48" s="259"/>
      <c r="I48" s="435">
        <f t="shared" si="11"/>
        <v>75</v>
      </c>
      <c r="J48" s="461" t="s">
        <v>107</v>
      </c>
      <c r="K48" s="462">
        <v>0</v>
      </c>
      <c r="L48" s="41">
        <f t="shared" si="12"/>
        <v>0</v>
      </c>
      <c r="M48" s="38">
        <f t="shared" si="13"/>
        <v>0</v>
      </c>
      <c r="N48" s="38">
        <f t="shared" si="14"/>
        <v>0</v>
      </c>
      <c r="O48" s="44">
        <f t="shared" si="15"/>
        <v>0</v>
      </c>
      <c r="P48" s="924"/>
      <c r="Q48" s="935"/>
      <c r="R48" s="935"/>
      <c r="S48" s="935"/>
      <c r="T48" s="935"/>
      <c r="U48" s="935"/>
      <c r="V48" s="935"/>
      <c r="W48" s="935"/>
      <c r="X48" s="935"/>
      <c r="Y48" s="117"/>
      <c r="Z48" s="935"/>
      <c r="AA48" s="926"/>
      <c r="AB48" s="932"/>
      <c r="AC48" s="933"/>
      <c r="AD48" s="467"/>
      <c r="AE48" s="467"/>
      <c r="AF48" s="467"/>
      <c r="AG48" s="934"/>
      <c r="AH48" s="908"/>
    </row>
    <row r="49" spans="1:34" ht="12.75" customHeight="1" x14ac:dyDescent="0.25">
      <c r="A49" s="572"/>
      <c r="B49" s="601"/>
      <c r="C49" s="545" t="s">
        <v>116</v>
      </c>
      <c r="D49" s="602" t="s">
        <v>117</v>
      </c>
      <c r="E49" s="603">
        <v>250</v>
      </c>
      <c r="F49" s="603">
        <v>250</v>
      </c>
      <c r="G49" s="604" t="s">
        <v>50</v>
      </c>
      <c r="H49" s="259"/>
      <c r="I49" s="432">
        <f t="shared" si="11"/>
        <v>75</v>
      </c>
      <c r="J49" s="471"/>
      <c r="K49" s="462">
        <v>0</v>
      </c>
      <c r="L49" s="41">
        <f t="shared" si="12"/>
        <v>0</v>
      </c>
      <c r="M49" s="38">
        <f t="shared" si="13"/>
        <v>0</v>
      </c>
      <c r="N49" s="38">
        <f t="shared" si="14"/>
        <v>0</v>
      </c>
      <c r="O49" s="44">
        <f t="shared" si="15"/>
        <v>0</v>
      </c>
      <c r="P49" s="924"/>
      <c r="Q49" s="935"/>
      <c r="R49" s="935"/>
      <c r="S49" s="935"/>
      <c r="T49" s="935"/>
      <c r="U49" s="935"/>
      <c r="V49" s="935"/>
      <c r="W49" s="935"/>
      <c r="X49" s="935"/>
      <c r="Y49" s="117"/>
      <c r="Z49" s="935"/>
      <c r="AA49" s="926"/>
      <c r="AB49" s="940"/>
      <c r="AC49" s="941"/>
      <c r="AD49" s="478"/>
      <c r="AE49" s="478"/>
      <c r="AF49" s="478"/>
      <c r="AG49" s="942"/>
      <c r="AH49" s="908"/>
    </row>
    <row r="50" spans="1:34" ht="13.5" customHeight="1" thickBot="1" x14ac:dyDescent="0.3">
      <c r="A50" s="293"/>
      <c r="B50" s="573"/>
      <c r="C50" s="557"/>
      <c r="D50" s="605"/>
      <c r="E50" s="599"/>
      <c r="F50" s="599"/>
      <c r="G50" s="606"/>
      <c r="H50" s="259"/>
      <c r="I50" s="432"/>
      <c r="J50" s="478"/>
      <c r="K50" s="479"/>
      <c r="L50" s="102"/>
      <c r="M50" s="101"/>
      <c r="N50" s="101"/>
      <c r="O50" s="103"/>
      <c r="P50" s="924"/>
      <c r="Q50" s="935"/>
      <c r="R50" s="935"/>
      <c r="S50" s="935"/>
      <c r="T50" s="935"/>
      <c r="U50" s="935"/>
      <c r="V50" s="935"/>
      <c r="W50" s="935"/>
      <c r="X50" s="935"/>
      <c r="Y50" s="117"/>
      <c r="Z50" s="935"/>
      <c r="AA50" s="926"/>
      <c r="AB50" s="940"/>
      <c r="AC50" s="941"/>
      <c r="AD50" s="478"/>
      <c r="AE50" s="478"/>
      <c r="AF50" s="478"/>
      <c r="AG50" s="942"/>
      <c r="AH50" s="908"/>
    </row>
    <row r="51" spans="1:34" ht="13.5" customHeight="1" thickBot="1" x14ac:dyDescent="0.3">
      <c r="A51" s="555">
        <v>78055</v>
      </c>
      <c r="B51" s="556" t="s">
        <v>118</v>
      </c>
      <c r="C51" s="538" t="s">
        <v>686</v>
      </c>
      <c r="D51" s="568" t="s">
        <v>119</v>
      </c>
      <c r="E51" s="540">
        <v>250</v>
      </c>
      <c r="F51" s="540">
        <v>250</v>
      </c>
      <c r="G51" s="607" t="s">
        <v>50</v>
      </c>
      <c r="H51" s="256">
        <v>0</v>
      </c>
      <c r="I51" s="436">
        <f>$H$51*$F$51/F51</f>
        <v>0</v>
      </c>
      <c r="J51" s="459" t="s">
        <v>107</v>
      </c>
      <c r="K51" s="460">
        <v>0</v>
      </c>
      <c r="L51" s="86">
        <f>IF(K51&gt;0,$N$2,0)</f>
        <v>0</v>
      </c>
      <c r="M51" s="85">
        <f>K51+L51</f>
        <v>0</v>
      </c>
      <c r="N51" s="85">
        <f>I51*M51</f>
        <v>0</v>
      </c>
      <c r="O51" s="87">
        <f>M51/F51</f>
        <v>0</v>
      </c>
      <c r="P51" s="924"/>
      <c r="Q51" s="965">
        <f>AA51*2</f>
        <v>1140</v>
      </c>
      <c r="R51" s="966">
        <v>2265</v>
      </c>
      <c r="S51" s="967">
        <v>2264</v>
      </c>
      <c r="T51" s="965">
        <v>1048</v>
      </c>
      <c r="U51" s="965">
        <v>2350</v>
      </c>
      <c r="V51" s="965">
        <v>1678</v>
      </c>
      <c r="W51" s="968">
        <v>2758</v>
      </c>
      <c r="X51" s="967">
        <v>3104</v>
      </c>
      <c r="Y51" s="119">
        <v>2514</v>
      </c>
      <c r="Z51" s="967">
        <v>2253</v>
      </c>
      <c r="AA51" s="926">
        <f>SUM(AB51:AG51)</f>
        <v>570</v>
      </c>
      <c r="AB51" s="950">
        <v>0</v>
      </c>
      <c r="AC51" s="951">
        <v>283</v>
      </c>
      <c r="AD51" s="480">
        <v>0</v>
      </c>
      <c r="AE51" s="480">
        <v>0</v>
      </c>
      <c r="AF51" s="480">
        <v>44</v>
      </c>
      <c r="AG51" s="952">
        <v>243</v>
      </c>
      <c r="AH51" s="908"/>
    </row>
    <row r="52" spans="1:34" ht="12.75" customHeight="1" x14ac:dyDescent="0.25">
      <c r="A52" s="541" t="s">
        <v>79</v>
      </c>
      <c r="B52" s="542" t="s">
        <v>120</v>
      </c>
      <c r="C52" s="542" t="s">
        <v>121</v>
      </c>
      <c r="D52" s="314">
        <v>303679977</v>
      </c>
      <c r="E52" s="317">
        <v>250</v>
      </c>
      <c r="F52" s="317">
        <v>250</v>
      </c>
      <c r="G52" s="600" t="s">
        <v>50</v>
      </c>
      <c r="H52" s="259"/>
      <c r="I52" s="435">
        <f>$H$51*$F$51/F52</f>
        <v>0</v>
      </c>
      <c r="J52" s="461" t="s">
        <v>107</v>
      </c>
      <c r="K52" s="462">
        <v>0</v>
      </c>
      <c r="L52" s="41">
        <f>IF(K52&gt;0,$N$2,0)</f>
        <v>0</v>
      </c>
      <c r="M52" s="38">
        <f>K52+L52</f>
        <v>0</v>
      </c>
      <c r="N52" s="38">
        <f>I52*M52</f>
        <v>0</v>
      </c>
      <c r="O52" s="44">
        <f>M52/F52</f>
        <v>0</v>
      </c>
      <c r="P52" s="924"/>
      <c r="Q52" s="935"/>
      <c r="R52" s="935"/>
      <c r="S52" s="935"/>
      <c r="T52" s="935"/>
      <c r="U52" s="935"/>
      <c r="V52" s="935"/>
      <c r="W52" s="935"/>
      <c r="X52" s="935"/>
      <c r="Y52" s="117"/>
      <c r="Z52" s="935"/>
      <c r="AA52" s="926"/>
      <c r="AB52" s="932"/>
      <c r="AC52" s="933"/>
      <c r="AD52" s="467"/>
      <c r="AE52" s="467"/>
      <c r="AF52" s="467"/>
      <c r="AG52" s="934"/>
      <c r="AH52" s="908"/>
    </row>
    <row r="53" spans="1:34" ht="12.75" customHeight="1" x14ac:dyDescent="0.25">
      <c r="A53" s="541"/>
      <c r="B53" s="542" t="s">
        <v>122</v>
      </c>
      <c r="C53" s="545" t="s">
        <v>62</v>
      </c>
      <c r="D53" s="548" t="s">
        <v>123</v>
      </c>
      <c r="E53" s="317">
        <v>250</v>
      </c>
      <c r="F53" s="317">
        <v>250</v>
      </c>
      <c r="G53" s="600" t="s">
        <v>50</v>
      </c>
      <c r="H53" s="259"/>
      <c r="I53" s="435">
        <f>$H$51*$F$51/F53</f>
        <v>0</v>
      </c>
      <c r="J53" s="461" t="s">
        <v>107</v>
      </c>
      <c r="K53" s="462">
        <v>0</v>
      </c>
      <c r="L53" s="41">
        <f>IF(K53&gt;0,$N$2,0)</f>
        <v>0</v>
      </c>
      <c r="M53" s="38">
        <f>K53+L53</f>
        <v>0</v>
      </c>
      <c r="N53" s="38">
        <f>I53*M53</f>
        <v>0</v>
      </c>
      <c r="O53" s="44">
        <f>M53/F53</f>
        <v>0</v>
      </c>
      <c r="P53" s="924"/>
      <c r="Q53" s="935"/>
      <c r="R53" s="935"/>
      <c r="S53" s="935"/>
      <c r="T53" s="935"/>
      <c r="U53" s="935"/>
      <c r="V53" s="935"/>
      <c r="W53" s="935"/>
      <c r="X53" s="935"/>
      <c r="Y53" s="117"/>
      <c r="Z53" s="935"/>
      <c r="AA53" s="926"/>
      <c r="AB53" s="932"/>
      <c r="AC53" s="933"/>
      <c r="AD53" s="467"/>
      <c r="AE53" s="467"/>
      <c r="AF53" s="467"/>
      <c r="AG53" s="934"/>
      <c r="AH53" s="908"/>
    </row>
    <row r="54" spans="1:34" ht="12.75" customHeight="1" x14ac:dyDescent="0.25">
      <c r="A54" s="541"/>
      <c r="B54" s="564"/>
      <c r="C54" s="545" t="s">
        <v>116</v>
      </c>
      <c r="D54" s="603" t="s">
        <v>124</v>
      </c>
      <c r="E54" s="603">
        <v>250</v>
      </c>
      <c r="F54" s="603">
        <v>250</v>
      </c>
      <c r="G54" s="604" t="s">
        <v>50</v>
      </c>
      <c r="H54" s="259"/>
      <c r="I54" s="435">
        <f>$H$51*$F$51/F54</f>
        <v>0</v>
      </c>
      <c r="J54" s="461" t="s">
        <v>107</v>
      </c>
      <c r="K54" s="462">
        <v>0</v>
      </c>
      <c r="L54" s="41">
        <f>IF(K54&gt;0,$N$2,0)</f>
        <v>0</v>
      </c>
      <c r="M54" s="38">
        <f>K54+L54</f>
        <v>0</v>
      </c>
      <c r="N54" s="38">
        <f>I54*M54</f>
        <v>0</v>
      </c>
      <c r="O54" s="44">
        <f>M54/F54</f>
        <v>0</v>
      </c>
      <c r="P54" s="924"/>
      <c r="Q54" s="935"/>
      <c r="R54" s="935"/>
      <c r="S54" s="935"/>
      <c r="T54" s="935"/>
      <c r="U54" s="935"/>
      <c r="V54" s="935"/>
      <c r="W54" s="935"/>
      <c r="X54" s="935"/>
      <c r="Y54" s="117"/>
      <c r="Z54" s="935"/>
      <c r="AA54" s="926"/>
      <c r="AB54" s="956"/>
      <c r="AC54" s="957"/>
      <c r="AD54" s="482"/>
      <c r="AE54" s="482"/>
      <c r="AF54" s="482"/>
      <c r="AG54" s="958"/>
      <c r="AH54" s="908"/>
    </row>
    <row r="55" spans="1:34" ht="13.5" customHeight="1" thickBot="1" x14ac:dyDescent="0.3">
      <c r="A55" s="549"/>
      <c r="B55" s="550"/>
      <c r="C55" s="551"/>
      <c r="D55" s="554"/>
      <c r="E55" s="554"/>
      <c r="F55" s="554"/>
      <c r="G55" s="573"/>
      <c r="H55" s="257"/>
      <c r="I55" s="431"/>
      <c r="J55" s="473"/>
      <c r="K55" s="474"/>
      <c r="L55" s="193"/>
      <c r="M55" s="194"/>
      <c r="N55" s="194"/>
      <c r="O55" s="73"/>
      <c r="P55" s="924"/>
      <c r="Q55" s="936"/>
      <c r="R55" s="936"/>
      <c r="S55" s="936"/>
      <c r="T55" s="936"/>
      <c r="U55" s="936"/>
      <c r="V55" s="936"/>
      <c r="W55" s="936"/>
      <c r="X55" s="936"/>
      <c r="Y55" s="118"/>
      <c r="Z55" s="936"/>
      <c r="AA55" s="926"/>
      <c r="AB55" s="956"/>
      <c r="AC55" s="957"/>
      <c r="AD55" s="482"/>
      <c r="AE55" s="482"/>
      <c r="AF55" s="482"/>
      <c r="AG55" s="958"/>
      <c r="AH55" s="908"/>
    </row>
    <row r="56" spans="1:34" ht="13.5" customHeight="1" thickBot="1" x14ac:dyDescent="0.3">
      <c r="A56" s="555" t="s">
        <v>51</v>
      </c>
      <c r="B56" s="608" t="s">
        <v>125</v>
      </c>
      <c r="C56" s="578" t="s">
        <v>59</v>
      </c>
      <c r="D56" s="415"/>
      <c r="E56" s="415"/>
      <c r="F56" s="609"/>
      <c r="G56" s="607" t="s">
        <v>77</v>
      </c>
      <c r="H56" s="264"/>
      <c r="I56" s="436"/>
      <c r="J56" s="480"/>
      <c r="K56" s="481"/>
      <c r="L56" s="86"/>
      <c r="M56" s="85"/>
      <c r="N56" s="85"/>
      <c r="O56" s="87"/>
      <c r="P56" s="924"/>
      <c r="Q56" s="969">
        <f>AA56*2</f>
        <v>76</v>
      </c>
      <c r="R56" s="969">
        <v>274</v>
      </c>
      <c r="S56" s="969">
        <v>0</v>
      </c>
      <c r="T56" s="970">
        <v>0</v>
      </c>
      <c r="U56" s="970"/>
      <c r="V56" s="970">
        <v>0</v>
      </c>
      <c r="W56" s="969"/>
      <c r="X56" s="971"/>
      <c r="Y56" s="312"/>
      <c r="Z56" s="971"/>
      <c r="AA56" s="926">
        <f>SUM(AB56:AG56)</f>
        <v>38</v>
      </c>
      <c r="AB56" s="972">
        <f>SUM(AB58:AB61)</f>
        <v>0</v>
      </c>
      <c r="AC56" s="973">
        <f t="shared" ref="AC56:AF56" si="16">SUM(AC58:AC61)</f>
        <v>38</v>
      </c>
      <c r="AD56" s="974">
        <f t="shared" si="16"/>
        <v>0</v>
      </c>
      <c r="AE56" s="974"/>
      <c r="AF56" s="974">
        <f t="shared" si="16"/>
        <v>0</v>
      </c>
      <c r="AG56" s="975">
        <v>0</v>
      </c>
      <c r="AH56" s="908"/>
    </row>
    <row r="57" spans="1:34" ht="13.5" customHeight="1" thickBot="1" x14ac:dyDescent="0.3">
      <c r="A57" s="571"/>
      <c r="B57" s="584" t="s">
        <v>126</v>
      </c>
      <c r="C57" s="588"/>
      <c r="D57" s="581"/>
      <c r="E57" s="610"/>
      <c r="F57" s="317"/>
      <c r="G57" s="611"/>
      <c r="H57" s="259"/>
      <c r="I57" s="434"/>
      <c r="J57" s="482"/>
      <c r="K57" s="483"/>
      <c r="L57" s="107"/>
      <c r="M57" s="106"/>
      <c r="N57" s="106"/>
      <c r="O57" s="108"/>
      <c r="P57" s="924"/>
      <c r="Q57" s="935"/>
      <c r="R57" s="935"/>
      <c r="S57" s="935"/>
      <c r="T57" s="935"/>
      <c r="U57" s="935"/>
      <c r="V57" s="935"/>
      <c r="W57" s="935"/>
      <c r="X57" s="935"/>
      <c r="Y57" s="284"/>
      <c r="Z57" s="935"/>
      <c r="AA57" s="926"/>
      <c r="AB57" s="956"/>
      <c r="AC57" s="957"/>
      <c r="AD57" s="482"/>
      <c r="AE57" s="482"/>
      <c r="AF57" s="482"/>
      <c r="AG57" s="958"/>
      <c r="AH57" s="908"/>
    </row>
    <row r="58" spans="1:34" ht="12.75" customHeight="1" thickBot="1" x14ac:dyDescent="0.3">
      <c r="A58" s="571">
        <v>78056</v>
      </c>
      <c r="B58" s="612" t="s">
        <v>127</v>
      </c>
      <c r="C58" s="588" t="s">
        <v>128</v>
      </c>
      <c r="D58" s="414">
        <v>303679804</v>
      </c>
      <c r="E58" s="610" t="s">
        <v>129</v>
      </c>
      <c r="F58" s="613">
        <v>500</v>
      </c>
      <c r="G58" s="127" t="s">
        <v>50</v>
      </c>
      <c r="H58" s="256">
        <v>0</v>
      </c>
      <c r="I58" s="435">
        <f>H58</f>
        <v>0</v>
      </c>
      <c r="J58" s="461" t="s">
        <v>107</v>
      </c>
      <c r="K58" s="484">
        <v>0</v>
      </c>
      <c r="L58" s="41">
        <f>IF(K58&gt;0,$N$2,0)</f>
        <v>0</v>
      </c>
      <c r="M58" s="38">
        <f>K58+L58</f>
        <v>0</v>
      </c>
      <c r="N58" s="38">
        <f>M58*I58</f>
        <v>0</v>
      </c>
      <c r="O58" s="44">
        <f>M58/F58</f>
        <v>0</v>
      </c>
      <c r="P58" s="924"/>
      <c r="Q58" s="935">
        <f>AA58*2</f>
        <v>0</v>
      </c>
      <c r="R58" s="935">
        <v>34</v>
      </c>
      <c r="S58" s="935"/>
      <c r="T58" s="935">
        <v>0</v>
      </c>
      <c r="U58" s="935"/>
      <c r="V58" s="935"/>
      <c r="W58" s="935"/>
      <c r="X58" s="935"/>
      <c r="Y58" s="117"/>
      <c r="Z58" s="935"/>
      <c r="AA58" s="926">
        <f>SUM(AB58:AG58)</f>
        <v>0</v>
      </c>
      <c r="AB58" s="932">
        <v>0</v>
      </c>
      <c r="AC58" s="933">
        <v>0</v>
      </c>
      <c r="AD58" s="467">
        <v>0</v>
      </c>
      <c r="AE58" s="467"/>
      <c r="AF58" s="467">
        <v>0</v>
      </c>
      <c r="AG58" s="934"/>
      <c r="AH58" s="908"/>
    </row>
    <row r="59" spans="1:34" ht="12.75" customHeight="1" thickBot="1" x14ac:dyDescent="0.3">
      <c r="A59" s="571">
        <v>78057</v>
      </c>
      <c r="B59" s="614" t="s">
        <v>130</v>
      </c>
      <c r="C59" s="588" t="s">
        <v>131</v>
      </c>
      <c r="D59" s="415">
        <v>303679806</v>
      </c>
      <c r="E59" s="615">
        <v>500</v>
      </c>
      <c r="F59" s="616" t="s">
        <v>129</v>
      </c>
      <c r="G59" s="127" t="s">
        <v>50</v>
      </c>
      <c r="H59" s="258">
        <v>0</v>
      </c>
      <c r="I59" s="435">
        <f>H59</f>
        <v>0</v>
      </c>
      <c r="J59" s="461" t="s">
        <v>107</v>
      </c>
      <c r="K59" s="484">
        <v>0</v>
      </c>
      <c r="L59" s="41">
        <f>IF(K59&gt;0,$N$2,0)</f>
        <v>0</v>
      </c>
      <c r="M59" s="38">
        <f>K59+L59</f>
        <v>0</v>
      </c>
      <c r="N59" s="38">
        <f>M59*I59</f>
        <v>0</v>
      </c>
      <c r="O59" s="44">
        <f>M59/F59</f>
        <v>0</v>
      </c>
      <c r="P59" s="924"/>
      <c r="Q59" s="935">
        <f t="shared" ref="Q59:Q61" si="17">AA59*2</f>
        <v>0</v>
      </c>
      <c r="R59" s="935">
        <v>31</v>
      </c>
      <c r="S59" s="935"/>
      <c r="T59" s="935">
        <v>0</v>
      </c>
      <c r="U59" s="935"/>
      <c r="V59" s="935"/>
      <c r="W59" s="935"/>
      <c r="X59" s="935"/>
      <c r="Y59" s="117"/>
      <c r="Z59" s="935"/>
      <c r="AA59" s="926">
        <f>SUM(AB59:AG59)</f>
        <v>0</v>
      </c>
      <c r="AB59" s="932">
        <v>0</v>
      </c>
      <c r="AC59" s="933">
        <v>0</v>
      </c>
      <c r="AD59" s="467">
        <v>0</v>
      </c>
      <c r="AE59" s="467"/>
      <c r="AF59" s="467">
        <v>0</v>
      </c>
      <c r="AG59" s="934"/>
      <c r="AH59" s="908"/>
    </row>
    <row r="60" spans="1:34" ht="12.75" customHeight="1" thickBot="1" x14ac:dyDescent="0.3">
      <c r="A60" s="571">
        <v>78058</v>
      </c>
      <c r="B60" s="617"/>
      <c r="C60" s="618" t="s">
        <v>132</v>
      </c>
      <c r="D60" s="416">
        <v>303679809</v>
      </c>
      <c r="E60" s="415">
        <v>250</v>
      </c>
      <c r="F60" s="609">
        <v>250</v>
      </c>
      <c r="G60" s="127" t="s">
        <v>77</v>
      </c>
      <c r="H60" s="258">
        <v>0</v>
      </c>
      <c r="I60" s="435">
        <f>H60</f>
        <v>0</v>
      </c>
      <c r="J60" s="461" t="s">
        <v>107</v>
      </c>
      <c r="K60" s="484">
        <v>0</v>
      </c>
      <c r="L60" s="41">
        <f>IF(K60&gt;0,$N$2,0)</f>
        <v>0</v>
      </c>
      <c r="M60" s="38">
        <f>K60+L60</f>
        <v>0</v>
      </c>
      <c r="N60" s="38">
        <f>M60*I60</f>
        <v>0</v>
      </c>
      <c r="O60" s="44">
        <f>M60/F60</f>
        <v>0</v>
      </c>
      <c r="P60" s="924"/>
      <c r="Q60" s="935">
        <f t="shared" si="17"/>
        <v>50</v>
      </c>
      <c r="R60" s="935">
        <v>107</v>
      </c>
      <c r="S60" s="935"/>
      <c r="T60" s="935">
        <v>0</v>
      </c>
      <c r="U60" s="935"/>
      <c r="V60" s="935"/>
      <c r="W60" s="935"/>
      <c r="X60" s="935"/>
      <c r="Y60" s="117"/>
      <c r="Z60" s="935"/>
      <c r="AA60" s="926">
        <f>SUM(AB60:AG60)</f>
        <v>25</v>
      </c>
      <c r="AB60" s="976">
        <v>0</v>
      </c>
      <c r="AC60" s="977">
        <v>25</v>
      </c>
      <c r="AD60" s="522">
        <v>0</v>
      </c>
      <c r="AE60" s="522"/>
      <c r="AF60" s="522">
        <v>0</v>
      </c>
      <c r="AG60" s="978"/>
      <c r="AH60" s="908"/>
    </row>
    <row r="61" spans="1:34" ht="12.75" customHeight="1" thickBot="1" x14ac:dyDescent="0.3">
      <c r="A61" s="571">
        <v>78059</v>
      </c>
      <c r="B61" s="619"/>
      <c r="C61" s="588" t="s">
        <v>133</v>
      </c>
      <c r="D61" s="417">
        <v>303679801</v>
      </c>
      <c r="E61" s="620" t="s">
        <v>134</v>
      </c>
      <c r="F61" s="603">
        <v>100</v>
      </c>
      <c r="G61" s="604" t="s">
        <v>77</v>
      </c>
      <c r="H61" s="258">
        <v>0</v>
      </c>
      <c r="I61" s="435">
        <f>H61</f>
        <v>0</v>
      </c>
      <c r="J61" s="461" t="s">
        <v>107</v>
      </c>
      <c r="K61" s="484">
        <v>0</v>
      </c>
      <c r="L61" s="41">
        <f>IF(K61&gt;0,$N$2,0)</f>
        <v>0</v>
      </c>
      <c r="M61" s="38">
        <f>K61+L61</f>
        <v>0</v>
      </c>
      <c r="N61" s="38">
        <f>M61*I61</f>
        <v>0</v>
      </c>
      <c r="O61" s="44">
        <f>M61/F61</f>
        <v>0</v>
      </c>
      <c r="P61" s="924"/>
      <c r="Q61" s="935">
        <f t="shared" si="17"/>
        <v>26</v>
      </c>
      <c r="R61" s="935">
        <v>102</v>
      </c>
      <c r="S61" s="935"/>
      <c r="T61" s="935">
        <v>0</v>
      </c>
      <c r="U61" s="935"/>
      <c r="V61" s="935"/>
      <c r="W61" s="935"/>
      <c r="X61" s="935"/>
      <c r="Y61" s="117"/>
      <c r="Z61" s="935"/>
      <c r="AA61" s="926">
        <f>SUM(AB61:AG61)</f>
        <v>13</v>
      </c>
      <c r="AB61" s="979">
        <v>0</v>
      </c>
      <c r="AC61" s="980">
        <v>13</v>
      </c>
      <c r="AD61" s="981">
        <v>0</v>
      </c>
      <c r="AE61" s="981"/>
      <c r="AF61" s="981">
        <v>0</v>
      </c>
      <c r="AG61" s="982"/>
      <c r="AH61" s="908"/>
    </row>
    <row r="62" spans="1:34" ht="13.5" customHeight="1" thickBot="1" x14ac:dyDescent="0.3">
      <c r="A62" s="621" t="s">
        <v>135</v>
      </c>
      <c r="B62" s="622"/>
      <c r="C62" s="593"/>
      <c r="D62" s="596"/>
      <c r="E62" s="596"/>
      <c r="F62" s="554"/>
      <c r="G62" s="573"/>
      <c r="H62" s="257"/>
      <c r="I62" s="431"/>
      <c r="J62" s="473"/>
      <c r="K62" s="474"/>
      <c r="L62" s="193"/>
      <c r="M62" s="194"/>
      <c r="N62" s="194"/>
      <c r="O62" s="73"/>
      <c r="P62" s="924"/>
      <c r="Q62" s="936"/>
      <c r="R62" s="936"/>
      <c r="S62" s="936"/>
      <c r="T62" s="936"/>
      <c r="U62" s="936"/>
      <c r="V62" s="936"/>
      <c r="W62" s="936"/>
      <c r="X62" s="936"/>
      <c r="Y62" s="118"/>
      <c r="Z62" s="936"/>
      <c r="AA62" s="926"/>
      <c r="AB62" s="956"/>
      <c r="AC62" s="957"/>
      <c r="AD62" s="482"/>
      <c r="AE62" s="482"/>
      <c r="AF62" s="482"/>
      <c r="AG62" s="958"/>
      <c r="AH62" s="908"/>
    </row>
    <row r="63" spans="1:34" ht="13.5" customHeight="1" thickBot="1" x14ac:dyDescent="0.3">
      <c r="A63" s="555">
        <v>78060</v>
      </c>
      <c r="B63" s="623" t="s">
        <v>136</v>
      </c>
      <c r="C63" s="584" t="s">
        <v>78</v>
      </c>
      <c r="D63" s="624"/>
      <c r="E63" s="580" t="s">
        <v>87</v>
      </c>
      <c r="F63" s="316">
        <v>1000</v>
      </c>
      <c r="G63" s="598" t="s">
        <v>50</v>
      </c>
      <c r="H63" s="258">
        <v>60</v>
      </c>
      <c r="I63" s="111"/>
      <c r="J63" s="478"/>
      <c r="K63" s="479"/>
      <c r="L63" s="102"/>
      <c r="M63" s="101"/>
      <c r="N63" s="101"/>
      <c r="O63" s="103"/>
      <c r="P63" s="924"/>
      <c r="Q63" s="925">
        <f>AA63*2</f>
        <v>656</v>
      </c>
      <c r="R63" s="925">
        <v>1641</v>
      </c>
      <c r="S63" s="925">
        <v>1048</v>
      </c>
      <c r="T63" s="965">
        <v>1730</v>
      </c>
      <c r="U63" s="965">
        <v>3766</v>
      </c>
      <c r="V63" s="965">
        <v>2810</v>
      </c>
      <c r="W63" s="925">
        <v>3654</v>
      </c>
      <c r="X63" s="925">
        <v>3546</v>
      </c>
      <c r="Y63" s="115">
        <v>3659</v>
      </c>
      <c r="Z63" s="925">
        <v>4204</v>
      </c>
      <c r="AA63" s="926">
        <f>SUM(AB63:AG63)</f>
        <v>328</v>
      </c>
      <c r="AB63" s="944">
        <v>56</v>
      </c>
      <c r="AC63" s="945">
        <v>97</v>
      </c>
      <c r="AD63" s="485">
        <v>41</v>
      </c>
      <c r="AE63" s="485">
        <v>6</v>
      </c>
      <c r="AF63" s="485">
        <v>127</v>
      </c>
      <c r="AG63" s="946">
        <v>1</v>
      </c>
      <c r="AH63" s="908"/>
    </row>
    <row r="64" spans="1:34" ht="12.75" customHeight="1" x14ac:dyDescent="0.25">
      <c r="A64" s="541" t="s">
        <v>79</v>
      </c>
      <c r="B64" s="625" t="s">
        <v>137</v>
      </c>
      <c r="C64" s="626"/>
      <c r="D64" s="626"/>
      <c r="E64" s="627" t="s">
        <v>87</v>
      </c>
      <c r="F64" s="628">
        <v>1000</v>
      </c>
      <c r="G64" s="598" t="s">
        <v>50</v>
      </c>
      <c r="H64" s="259"/>
      <c r="I64" s="435">
        <f>$H$63*$F$63/F64</f>
        <v>60</v>
      </c>
      <c r="J64" s="461" t="s">
        <v>107</v>
      </c>
      <c r="K64" s="462">
        <v>0</v>
      </c>
      <c r="L64" s="41">
        <f>IF(K64&gt;0,$N$2,0)</f>
        <v>0</v>
      </c>
      <c r="M64" s="38">
        <f>K64+L64</f>
        <v>0</v>
      </c>
      <c r="N64" s="38">
        <f>I64*M64</f>
        <v>0</v>
      </c>
      <c r="O64" s="44">
        <f>M64/F64</f>
        <v>0</v>
      </c>
      <c r="P64" s="924"/>
      <c r="Q64" s="935"/>
      <c r="R64" s="935"/>
      <c r="S64" s="935"/>
      <c r="T64" s="935"/>
      <c r="U64" s="935"/>
      <c r="V64" s="935"/>
      <c r="W64" s="935"/>
      <c r="X64" s="935"/>
      <c r="Y64" s="117"/>
      <c r="Z64" s="935"/>
      <c r="AA64" s="926"/>
      <c r="AB64" s="932"/>
      <c r="AC64" s="933"/>
      <c r="AD64" s="467"/>
      <c r="AE64" s="467"/>
      <c r="AF64" s="467"/>
      <c r="AG64" s="934"/>
      <c r="AH64" s="908"/>
    </row>
    <row r="65" spans="1:34" ht="13.5" customHeight="1" thickBot="1" x14ac:dyDescent="0.3">
      <c r="A65" s="549"/>
      <c r="B65" s="629"/>
      <c r="C65" s="630"/>
      <c r="D65" s="631"/>
      <c r="E65" s="632"/>
      <c r="F65" s="554"/>
      <c r="G65" s="573"/>
      <c r="H65" s="257"/>
      <c r="I65" s="431"/>
      <c r="J65" s="473"/>
      <c r="K65" s="474"/>
      <c r="L65" s="194"/>
      <c r="M65" s="194"/>
      <c r="N65" s="194"/>
      <c r="O65" s="73"/>
      <c r="P65" s="924"/>
      <c r="Q65" s="936"/>
      <c r="R65" s="936"/>
      <c r="S65" s="936"/>
      <c r="T65" s="936"/>
      <c r="U65" s="936"/>
      <c r="V65" s="936"/>
      <c r="W65" s="936"/>
      <c r="X65" s="936"/>
      <c r="Y65" s="118"/>
      <c r="Z65" s="936"/>
      <c r="AA65" s="926"/>
      <c r="AB65" s="953"/>
      <c r="AC65" s="954"/>
      <c r="AD65" s="473"/>
      <c r="AE65" s="473"/>
      <c r="AF65" s="473"/>
      <c r="AG65" s="955"/>
      <c r="AH65" s="908"/>
    </row>
    <row r="66" spans="1:34" ht="13.5" customHeight="1" thickBot="1" x14ac:dyDescent="0.3">
      <c r="A66" s="555">
        <v>78061</v>
      </c>
      <c r="B66" s="633" t="s">
        <v>138</v>
      </c>
      <c r="C66" s="588" t="s">
        <v>78</v>
      </c>
      <c r="D66" s="624"/>
      <c r="E66" s="634" t="s">
        <v>87</v>
      </c>
      <c r="F66" s="540">
        <v>1000</v>
      </c>
      <c r="G66" s="598" t="s">
        <v>50</v>
      </c>
      <c r="H66" s="258">
        <v>0</v>
      </c>
      <c r="I66" s="82"/>
      <c r="J66" s="485"/>
      <c r="K66" s="486"/>
      <c r="L66" s="68"/>
      <c r="M66" s="31"/>
      <c r="N66" s="31"/>
      <c r="O66" s="70"/>
      <c r="P66" s="924"/>
      <c r="Q66" s="925">
        <f>AA66*2</f>
        <v>654</v>
      </c>
      <c r="R66" s="925">
        <v>889</v>
      </c>
      <c r="S66" s="925">
        <v>584</v>
      </c>
      <c r="T66" s="965">
        <v>705</v>
      </c>
      <c r="U66" s="965">
        <v>864</v>
      </c>
      <c r="V66" s="965">
        <v>658</v>
      </c>
      <c r="W66" s="925">
        <v>2108</v>
      </c>
      <c r="X66" s="925">
        <v>4222</v>
      </c>
      <c r="Y66" s="115">
        <v>4546</v>
      </c>
      <c r="Z66" s="925">
        <v>630</v>
      </c>
      <c r="AA66" s="926">
        <f>SUM(AB66:AG66)</f>
        <v>327</v>
      </c>
      <c r="AB66" s="944">
        <v>250</v>
      </c>
      <c r="AC66" s="945">
        <v>70</v>
      </c>
      <c r="AD66" s="485">
        <v>0</v>
      </c>
      <c r="AE66" s="485">
        <v>7</v>
      </c>
      <c r="AF66" s="485">
        <v>0</v>
      </c>
      <c r="AG66" s="946">
        <v>0</v>
      </c>
      <c r="AH66" s="908"/>
    </row>
    <row r="67" spans="1:34" ht="12.75" customHeight="1" x14ac:dyDescent="0.25">
      <c r="A67" s="541" t="s">
        <v>79</v>
      </c>
      <c r="B67" s="625" t="s">
        <v>139</v>
      </c>
      <c r="C67" s="626"/>
      <c r="D67" s="626"/>
      <c r="E67" s="627" t="s">
        <v>87</v>
      </c>
      <c r="F67" s="628">
        <v>1000</v>
      </c>
      <c r="G67" s="598" t="s">
        <v>50</v>
      </c>
      <c r="H67" s="259"/>
      <c r="I67" s="435">
        <f>$H$66*$F$66/F67</f>
        <v>0</v>
      </c>
      <c r="J67" s="461" t="s">
        <v>107</v>
      </c>
      <c r="K67" s="462">
        <v>0</v>
      </c>
      <c r="L67" s="41">
        <f>IF(K67&gt;0,$N$2,0)</f>
        <v>0</v>
      </c>
      <c r="M67" s="38">
        <f>K67+L67</f>
        <v>0</v>
      </c>
      <c r="N67" s="38">
        <f>I67*M67</f>
        <v>0</v>
      </c>
      <c r="O67" s="44">
        <f>M67/F67</f>
        <v>0</v>
      </c>
      <c r="P67" s="924"/>
      <c r="Q67" s="935"/>
      <c r="R67" s="935"/>
      <c r="S67" s="935"/>
      <c r="T67" s="935"/>
      <c r="U67" s="935"/>
      <c r="V67" s="935"/>
      <c r="W67" s="935"/>
      <c r="X67" s="935"/>
      <c r="Y67" s="117"/>
      <c r="Z67" s="935"/>
      <c r="AA67" s="926"/>
      <c r="AB67" s="932"/>
      <c r="AC67" s="933"/>
      <c r="AD67" s="467"/>
      <c r="AE67" s="467"/>
      <c r="AF67" s="467"/>
      <c r="AG67" s="934"/>
      <c r="AH67" s="908"/>
    </row>
    <row r="68" spans="1:34" ht="12.75" customHeight="1" x14ac:dyDescent="0.25">
      <c r="A68" s="541"/>
      <c r="B68" s="625"/>
      <c r="C68" s="588" t="s">
        <v>140</v>
      </c>
      <c r="D68" s="590" t="s">
        <v>141</v>
      </c>
      <c r="E68" s="610" t="s">
        <v>142</v>
      </c>
      <c r="F68" s="317">
        <v>1000</v>
      </c>
      <c r="G68" s="598" t="s">
        <v>50</v>
      </c>
      <c r="H68" s="259"/>
      <c r="I68" s="435">
        <f>$H$66*$F$66/F68</f>
        <v>0</v>
      </c>
      <c r="J68" s="461" t="s">
        <v>107</v>
      </c>
      <c r="K68" s="462">
        <v>0</v>
      </c>
      <c r="L68" s="41">
        <f>IF(K68&gt;0,$N$2,0)</f>
        <v>0</v>
      </c>
      <c r="M68" s="38">
        <f>K68+L68</f>
        <v>0</v>
      </c>
      <c r="N68" s="38">
        <f>I68*M68</f>
        <v>0</v>
      </c>
      <c r="O68" s="44">
        <f>M68/F68</f>
        <v>0</v>
      </c>
      <c r="P68" s="924"/>
      <c r="Q68" s="935"/>
      <c r="R68" s="935"/>
      <c r="S68" s="935"/>
      <c r="T68" s="935"/>
      <c r="U68" s="935"/>
      <c r="V68" s="935"/>
      <c r="W68" s="935"/>
      <c r="X68" s="935"/>
      <c r="Y68" s="117"/>
      <c r="Z68" s="935"/>
      <c r="AA68" s="926"/>
      <c r="AB68" s="932"/>
      <c r="AC68" s="933"/>
      <c r="AD68" s="467"/>
      <c r="AE68" s="467"/>
      <c r="AF68" s="467"/>
      <c r="AG68" s="934"/>
      <c r="AH68" s="908"/>
    </row>
    <row r="69" spans="1:34" ht="12.75" customHeight="1" x14ac:dyDescent="0.25">
      <c r="A69" s="541"/>
      <c r="B69" s="625"/>
      <c r="C69" s="588" t="s">
        <v>53</v>
      </c>
      <c r="D69" s="590">
        <v>9940289</v>
      </c>
      <c r="E69" s="610" t="s">
        <v>143</v>
      </c>
      <c r="F69" s="317">
        <v>2000</v>
      </c>
      <c r="G69" s="598" t="s">
        <v>50</v>
      </c>
      <c r="H69" s="259"/>
      <c r="I69" s="435">
        <f>$H$66*$F$66/F69</f>
        <v>0</v>
      </c>
      <c r="J69" s="461" t="s">
        <v>107</v>
      </c>
      <c r="K69" s="462">
        <v>0</v>
      </c>
      <c r="L69" s="41">
        <f>IF(K69&gt;0,$N$2,0)</f>
        <v>0</v>
      </c>
      <c r="M69" s="38">
        <f>K69+L69</f>
        <v>0</v>
      </c>
      <c r="N69" s="38">
        <f>I69*M69</f>
        <v>0</v>
      </c>
      <c r="O69" s="44">
        <f>M69/F69</f>
        <v>0</v>
      </c>
      <c r="P69" s="924"/>
      <c r="Q69" s="935"/>
      <c r="R69" s="935"/>
      <c r="S69" s="935"/>
      <c r="T69" s="935"/>
      <c r="U69" s="935"/>
      <c r="V69" s="935"/>
      <c r="W69" s="935"/>
      <c r="X69" s="935"/>
      <c r="Y69" s="117"/>
      <c r="Z69" s="935"/>
      <c r="AA69" s="926"/>
      <c r="AB69" s="932"/>
      <c r="AC69" s="933"/>
      <c r="AD69" s="467"/>
      <c r="AE69" s="467"/>
      <c r="AF69" s="467"/>
      <c r="AG69" s="934"/>
      <c r="AH69" s="908"/>
    </row>
    <row r="70" spans="1:34" ht="12.75" customHeight="1" x14ac:dyDescent="0.25">
      <c r="A70" s="541"/>
      <c r="B70" s="625"/>
      <c r="C70" s="588" t="s">
        <v>867</v>
      </c>
      <c r="D70" s="590" t="s">
        <v>144</v>
      </c>
      <c r="E70" s="610" t="s">
        <v>142</v>
      </c>
      <c r="F70" s="317">
        <v>1000</v>
      </c>
      <c r="G70" s="598" t="s">
        <v>50</v>
      </c>
      <c r="H70" s="259"/>
      <c r="I70" s="435">
        <f>$H$66*$F$66/F70</f>
        <v>0</v>
      </c>
      <c r="J70" s="461" t="s">
        <v>107</v>
      </c>
      <c r="K70" s="462">
        <v>0</v>
      </c>
      <c r="L70" s="41">
        <f>IF(K70&gt;0,$N$2,0)</f>
        <v>0</v>
      </c>
      <c r="M70" s="38">
        <f>K70+L70</f>
        <v>0</v>
      </c>
      <c r="N70" s="38">
        <f>I70*M70</f>
        <v>0</v>
      </c>
      <c r="O70" s="44">
        <f>M70/F70</f>
        <v>0</v>
      </c>
      <c r="P70" s="924"/>
      <c r="Q70" s="935"/>
      <c r="R70" s="935"/>
      <c r="S70" s="935"/>
      <c r="T70" s="935"/>
      <c r="U70" s="935"/>
      <c r="V70" s="935"/>
      <c r="W70" s="935"/>
      <c r="X70" s="935"/>
      <c r="Y70" s="117"/>
      <c r="Z70" s="935"/>
      <c r="AA70" s="926"/>
      <c r="AB70" s="932"/>
      <c r="AC70" s="933"/>
      <c r="AD70" s="467"/>
      <c r="AE70" s="467"/>
      <c r="AF70" s="467"/>
      <c r="AG70" s="934"/>
      <c r="AH70" s="908"/>
    </row>
    <row r="71" spans="1:34" ht="12.75" customHeight="1" x14ac:dyDescent="0.25">
      <c r="A71" s="541"/>
      <c r="B71" s="625"/>
      <c r="C71" s="588" t="s">
        <v>145</v>
      </c>
      <c r="D71" s="418">
        <v>304985488</v>
      </c>
      <c r="E71" s="610" t="s">
        <v>142</v>
      </c>
      <c r="F71" s="317">
        <v>1000</v>
      </c>
      <c r="G71" s="598" t="s">
        <v>50</v>
      </c>
      <c r="H71" s="259"/>
      <c r="I71" s="435">
        <f>$H$66*$F$66/F71</f>
        <v>0</v>
      </c>
      <c r="J71" s="461" t="s">
        <v>107</v>
      </c>
      <c r="K71" s="462">
        <v>0</v>
      </c>
      <c r="L71" s="41">
        <f>IF(K71&gt;0,$N$2,0)</f>
        <v>0</v>
      </c>
      <c r="M71" s="38">
        <f>K71+L71</f>
        <v>0</v>
      </c>
      <c r="N71" s="38">
        <f>I71*M71</f>
        <v>0</v>
      </c>
      <c r="O71" s="44">
        <f>M71/F71</f>
        <v>0</v>
      </c>
      <c r="P71" s="924"/>
      <c r="Q71" s="935"/>
      <c r="R71" s="935"/>
      <c r="S71" s="935"/>
      <c r="T71" s="935"/>
      <c r="U71" s="935"/>
      <c r="V71" s="935"/>
      <c r="W71" s="935"/>
      <c r="X71" s="935"/>
      <c r="Y71" s="117"/>
      <c r="Z71" s="935"/>
      <c r="AA71" s="926"/>
      <c r="AB71" s="932"/>
      <c r="AC71" s="933"/>
      <c r="AD71" s="467"/>
      <c r="AE71" s="467"/>
      <c r="AF71" s="467"/>
      <c r="AG71" s="934"/>
      <c r="AH71" s="908"/>
    </row>
    <row r="72" spans="1:34" ht="13.5" customHeight="1" thickBot="1" x14ac:dyDescent="0.3">
      <c r="A72" s="549"/>
      <c r="B72" s="629"/>
      <c r="C72" s="630"/>
      <c r="D72" s="596"/>
      <c r="E72" s="632"/>
      <c r="F72" s="554"/>
      <c r="G72" s="573"/>
      <c r="H72" s="257"/>
      <c r="I72" s="431"/>
      <c r="J72" s="473"/>
      <c r="K72" s="474"/>
      <c r="L72" s="194"/>
      <c r="M72" s="194"/>
      <c r="N72" s="194"/>
      <c r="O72" s="73"/>
      <c r="P72" s="924"/>
      <c r="Q72" s="936"/>
      <c r="R72" s="936"/>
      <c r="S72" s="936"/>
      <c r="T72" s="936"/>
      <c r="U72" s="936"/>
      <c r="V72" s="936"/>
      <c r="W72" s="936"/>
      <c r="X72" s="936"/>
      <c r="Y72" s="118"/>
      <c r="Z72" s="936"/>
      <c r="AA72" s="926"/>
      <c r="AB72" s="956"/>
      <c r="AC72" s="957"/>
      <c r="AD72" s="482"/>
      <c r="AE72" s="482"/>
      <c r="AF72" s="482"/>
      <c r="AG72" s="958"/>
      <c r="AH72" s="908"/>
    </row>
    <row r="73" spans="1:34" ht="13.5" customHeight="1" thickBot="1" x14ac:dyDescent="0.3">
      <c r="A73" s="555">
        <v>78062</v>
      </c>
      <c r="B73" s="556" t="s">
        <v>146</v>
      </c>
      <c r="C73" s="542" t="s">
        <v>147</v>
      </c>
      <c r="D73" s="315" t="s">
        <v>148</v>
      </c>
      <c r="E73" s="558" t="s">
        <v>142</v>
      </c>
      <c r="F73" s="540">
        <v>1000</v>
      </c>
      <c r="G73" s="598" t="s">
        <v>50</v>
      </c>
      <c r="H73" s="258">
        <v>125</v>
      </c>
      <c r="I73" s="436">
        <f>$H$73*$F$73/F73</f>
        <v>125</v>
      </c>
      <c r="J73" s="461" t="s">
        <v>107</v>
      </c>
      <c r="K73" s="462">
        <v>0</v>
      </c>
      <c r="L73" s="41">
        <f>IF(K73&gt;0,$N$2,0)</f>
        <v>0</v>
      </c>
      <c r="M73" s="38">
        <f>K73+L73</f>
        <v>0</v>
      </c>
      <c r="N73" s="38">
        <f>I73*M73</f>
        <v>0</v>
      </c>
      <c r="O73" s="44">
        <f>M73/F73</f>
        <v>0</v>
      </c>
      <c r="P73" s="924"/>
      <c r="Q73" s="925">
        <f>AA73*2</f>
        <v>18900</v>
      </c>
      <c r="R73" s="925">
        <v>11738</v>
      </c>
      <c r="S73" s="925">
        <v>36162</v>
      </c>
      <c r="T73" s="965">
        <v>13658</v>
      </c>
      <c r="U73" s="965">
        <v>50774</v>
      </c>
      <c r="V73" s="965">
        <v>77136</v>
      </c>
      <c r="W73" s="925">
        <v>16316</v>
      </c>
      <c r="X73" s="925">
        <v>13062</v>
      </c>
      <c r="Y73" s="115">
        <v>10418</v>
      </c>
      <c r="Z73" s="925">
        <v>7325</v>
      </c>
      <c r="AA73" s="926">
        <f>SUM(AB73:AG73)</f>
        <v>9450</v>
      </c>
      <c r="AB73" s="927">
        <v>0</v>
      </c>
      <c r="AC73" s="928">
        <v>5730</v>
      </c>
      <c r="AD73" s="929">
        <v>566</v>
      </c>
      <c r="AE73" s="929">
        <v>526</v>
      </c>
      <c r="AF73" s="929">
        <v>1368</v>
      </c>
      <c r="AG73" s="930">
        <v>1260</v>
      </c>
      <c r="AH73" s="908"/>
    </row>
    <row r="74" spans="1:34" ht="12.75" customHeight="1" x14ac:dyDescent="0.25">
      <c r="A74" s="541" t="s">
        <v>79</v>
      </c>
      <c r="B74" s="598" t="s">
        <v>149</v>
      </c>
      <c r="C74" s="542" t="s">
        <v>150</v>
      </c>
      <c r="D74" s="548" t="s">
        <v>151</v>
      </c>
      <c r="E74" s="560" t="s">
        <v>142</v>
      </c>
      <c r="F74" s="317">
        <v>1000</v>
      </c>
      <c r="G74" s="598" t="s">
        <v>50</v>
      </c>
      <c r="H74" s="255"/>
      <c r="I74" s="437">
        <f>$H$73*$F$73/F74</f>
        <v>125</v>
      </c>
      <c r="J74" s="487" t="s">
        <v>107</v>
      </c>
      <c r="K74" s="462">
        <v>0</v>
      </c>
      <c r="L74" s="41">
        <f>IF(K74&gt;0,$N$2,0)</f>
        <v>0</v>
      </c>
      <c r="M74" s="38">
        <f>K74+L74</f>
        <v>0</v>
      </c>
      <c r="N74" s="38">
        <f>I74*M74</f>
        <v>0</v>
      </c>
      <c r="O74" s="44">
        <f>M74/F74</f>
        <v>0</v>
      </c>
      <c r="P74" s="924"/>
      <c r="Q74" s="935"/>
      <c r="R74" s="935"/>
      <c r="S74" s="935"/>
      <c r="T74" s="935"/>
      <c r="U74" s="935"/>
      <c r="V74" s="935"/>
      <c r="W74" s="935"/>
      <c r="X74" s="935"/>
      <c r="Y74" s="117"/>
      <c r="Z74" s="935"/>
      <c r="AA74" s="926"/>
      <c r="AB74" s="932"/>
      <c r="AC74" s="933"/>
      <c r="AD74" s="467"/>
      <c r="AE74" s="467"/>
      <c r="AF74" s="467"/>
      <c r="AG74" s="934"/>
      <c r="AH74" s="908"/>
    </row>
    <row r="75" spans="1:34" ht="12.75" customHeight="1" x14ac:dyDescent="0.25">
      <c r="A75" s="541"/>
      <c r="B75" s="598" t="s">
        <v>152</v>
      </c>
      <c r="C75" s="635"/>
      <c r="D75" s="635"/>
      <c r="E75" s="560"/>
      <c r="F75" s="317"/>
      <c r="G75" s="598"/>
      <c r="H75" s="259"/>
      <c r="I75" s="432"/>
      <c r="J75" s="467"/>
      <c r="K75" s="468"/>
      <c r="L75" s="41"/>
      <c r="M75" s="38"/>
      <c r="N75" s="38"/>
      <c r="O75" s="44"/>
      <c r="P75" s="924"/>
      <c r="Q75" s="935"/>
      <c r="R75" s="935"/>
      <c r="S75" s="935"/>
      <c r="T75" s="935"/>
      <c r="U75" s="935"/>
      <c r="V75" s="935"/>
      <c r="W75" s="935"/>
      <c r="X75" s="935"/>
      <c r="Y75" s="117"/>
      <c r="Z75" s="935"/>
      <c r="AA75" s="926"/>
      <c r="AB75" s="947"/>
      <c r="AC75" s="948"/>
      <c r="AD75" s="463"/>
      <c r="AE75" s="463"/>
      <c r="AF75" s="463"/>
      <c r="AG75" s="949"/>
      <c r="AH75" s="908"/>
    </row>
    <row r="76" spans="1:34" ht="12.75" customHeight="1" x14ac:dyDescent="0.25">
      <c r="A76" s="541"/>
      <c r="B76" s="636" t="s">
        <v>153</v>
      </c>
      <c r="C76" s="637"/>
      <c r="D76" s="637"/>
      <c r="E76" s="638"/>
      <c r="F76" s="316"/>
      <c r="G76" s="598"/>
      <c r="H76" s="259"/>
      <c r="I76" s="432"/>
      <c r="J76" s="478"/>
      <c r="K76" s="479"/>
      <c r="L76" s="102"/>
      <c r="M76" s="101"/>
      <c r="N76" s="101"/>
      <c r="O76" s="103"/>
      <c r="P76" s="924"/>
      <c r="Q76" s="935"/>
      <c r="R76" s="935"/>
      <c r="S76" s="935"/>
      <c r="T76" s="935"/>
      <c r="U76" s="935"/>
      <c r="V76" s="935"/>
      <c r="W76" s="935"/>
      <c r="X76" s="935"/>
      <c r="Y76" s="117"/>
      <c r="Z76" s="935"/>
      <c r="AA76" s="926"/>
      <c r="AB76" s="979"/>
      <c r="AC76" s="983"/>
      <c r="AD76" s="983"/>
      <c r="AE76" s="983"/>
      <c r="AF76" s="983"/>
      <c r="AG76" s="984"/>
      <c r="AH76" s="908"/>
    </row>
    <row r="77" spans="1:34" ht="13.5" customHeight="1" thickBot="1" x14ac:dyDescent="0.3">
      <c r="A77" s="549"/>
      <c r="B77" s="639"/>
      <c r="C77" s="570"/>
      <c r="D77" s="574"/>
      <c r="E77" s="640"/>
      <c r="F77" s="554"/>
      <c r="G77" s="573"/>
      <c r="H77" s="257"/>
      <c r="I77" s="431"/>
      <c r="J77" s="473"/>
      <c r="K77" s="474"/>
      <c r="L77" s="194"/>
      <c r="M77" s="194"/>
      <c r="N77" s="194"/>
      <c r="O77" s="73"/>
      <c r="P77" s="924"/>
      <c r="Q77" s="936"/>
      <c r="R77" s="936"/>
      <c r="S77" s="936"/>
      <c r="T77" s="936"/>
      <c r="U77" s="936"/>
      <c r="V77" s="936"/>
      <c r="W77" s="936"/>
      <c r="X77" s="936"/>
      <c r="Y77" s="118"/>
      <c r="Z77" s="936"/>
      <c r="AA77" s="926"/>
      <c r="AB77" s="985"/>
      <c r="AC77" s="986"/>
      <c r="AD77" s="986"/>
      <c r="AE77" s="986"/>
      <c r="AF77" s="986"/>
      <c r="AG77" s="987"/>
      <c r="AH77" s="908"/>
    </row>
    <row r="78" spans="1:34" ht="13.5" customHeight="1" thickBot="1" x14ac:dyDescent="0.3">
      <c r="A78" s="641" t="s">
        <v>154</v>
      </c>
      <c r="B78" s="573"/>
      <c r="C78" s="642"/>
      <c r="D78" s="552"/>
      <c r="E78" s="643"/>
      <c r="F78" s="644"/>
      <c r="G78" s="642"/>
      <c r="H78" s="257"/>
      <c r="I78" s="438"/>
      <c r="J78" s="488"/>
      <c r="K78" s="489"/>
      <c r="L78" s="339"/>
      <c r="M78" s="339"/>
      <c r="N78" s="339"/>
      <c r="O78" s="83"/>
      <c r="P78" s="924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926"/>
      <c r="AB78" s="988"/>
      <c r="AC78" s="989"/>
      <c r="AD78" s="961"/>
      <c r="AE78" s="990"/>
      <c r="AF78" s="991"/>
      <c r="AG78" s="992"/>
      <c r="AH78" s="908"/>
    </row>
    <row r="79" spans="1:34" ht="13.5" customHeight="1" thickBot="1" x14ac:dyDescent="0.3">
      <c r="A79" s="541" t="s">
        <v>155</v>
      </c>
      <c r="B79" s="556" t="s">
        <v>156</v>
      </c>
      <c r="C79" s="538" t="s">
        <v>157</v>
      </c>
      <c r="D79" s="540" t="s">
        <v>158</v>
      </c>
      <c r="E79" s="638" t="s">
        <v>159</v>
      </c>
      <c r="F79" s="316">
        <v>125</v>
      </c>
      <c r="G79" s="598" t="s">
        <v>50</v>
      </c>
      <c r="H79" s="340"/>
      <c r="I79" s="439"/>
      <c r="J79" s="480"/>
      <c r="K79" s="481"/>
      <c r="L79" s="86"/>
      <c r="M79" s="85"/>
      <c r="N79" s="85"/>
      <c r="O79" s="87"/>
      <c r="P79" s="924"/>
      <c r="Q79" s="993">
        <f>AA79*2</f>
        <v>1926</v>
      </c>
      <c r="R79" s="993">
        <v>1868</v>
      </c>
      <c r="S79" s="993">
        <v>1178</v>
      </c>
      <c r="T79" s="993">
        <v>1151</v>
      </c>
      <c r="U79" s="993">
        <v>808</v>
      </c>
      <c r="V79" s="993">
        <v>1020</v>
      </c>
      <c r="W79" s="993">
        <v>3144</v>
      </c>
      <c r="X79" s="993">
        <v>3428</v>
      </c>
      <c r="Y79" s="993">
        <f t="shared" ref="Y79:Z79" si="18">SUM(Y86:Y88)</f>
        <v>2735</v>
      </c>
      <c r="Z79" s="993">
        <f t="shared" si="18"/>
        <v>2767</v>
      </c>
      <c r="AA79" s="926">
        <f>SUM(AB79:AG79)</f>
        <v>963</v>
      </c>
      <c r="AB79" s="994">
        <f>SUM(AB86:AB88)</f>
        <v>463</v>
      </c>
      <c r="AC79" s="994">
        <f t="shared" ref="AC79:AF79" si="19">SUM(AC86:AC88)</f>
        <v>101</v>
      </c>
      <c r="AD79" s="994">
        <f t="shared" si="19"/>
        <v>34</v>
      </c>
      <c r="AE79" s="994">
        <f t="shared" si="19"/>
        <v>0</v>
      </c>
      <c r="AF79" s="994">
        <f t="shared" si="19"/>
        <v>365</v>
      </c>
      <c r="AG79" s="994">
        <v>0</v>
      </c>
      <c r="AH79" s="908"/>
    </row>
    <row r="80" spans="1:34" ht="12.75" customHeight="1" x14ac:dyDescent="0.25">
      <c r="A80" s="288"/>
      <c r="B80" s="542" t="s">
        <v>160</v>
      </c>
      <c r="C80" s="542" t="s">
        <v>161</v>
      </c>
      <c r="D80" s="316" t="s">
        <v>162</v>
      </c>
      <c r="E80" s="560" t="s">
        <v>163</v>
      </c>
      <c r="F80" s="317">
        <v>1000</v>
      </c>
      <c r="G80" s="598" t="s">
        <v>50</v>
      </c>
      <c r="H80" s="267"/>
      <c r="I80" s="88"/>
      <c r="J80" s="467"/>
      <c r="K80" s="468"/>
      <c r="L80" s="41"/>
      <c r="M80" s="38"/>
      <c r="N80" s="38"/>
      <c r="O80" s="44"/>
      <c r="P80" s="924"/>
      <c r="Q80" s="995"/>
      <c r="R80" s="995"/>
      <c r="S80" s="995"/>
      <c r="T80" s="995"/>
      <c r="U80" s="995"/>
      <c r="V80" s="995"/>
      <c r="W80" s="995"/>
      <c r="X80" s="995"/>
      <c r="Y80" s="995"/>
      <c r="Z80" s="995"/>
      <c r="AA80" s="996"/>
      <c r="AB80" s="932"/>
      <c r="AC80" s="933"/>
      <c r="AD80" s="467"/>
      <c r="AE80" s="997"/>
      <c r="AF80" s="467"/>
      <c r="AG80" s="934"/>
      <c r="AH80" s="908"/>
    </row>
    <row r="81" spans="1:34" ht="12.75" customHeight="1" x14ac:dyDescent="0.25">
      <c r="A81" s="541"/>
      <c r="B81" s="645" t="s">
        <v>882</v>
      </c>
      <c r="C81" s="542" t="s">
        <v>164</v>
      </c>
      <c r="D81" s="316">
        <v>80500</v>
      </c>
      <c r="E81" s="560" t="s">
        <v>163</v>
      </c>
      <c r="F81" s="317">
        <v>1000</v>
      </c>
      <c r="G81" s="598" t="s">
        <v>50</v>
      </c>
      <c r="H81" s="267"/>
      <c r="I81" s="88"/>
      <c r="J81" s="467"/>
      <c r="K81" s="468"/>
      <c r="L81" s="41"/>
      <c r="M81" s="38"/>
      <c r="N81" s="38"/>
      <c r="O81" s="44"/>
      <c r="P81" s="924"/>
      <c r="Q81" s="995"/>
      <c r="R81" s="995"/>
      <c r="S81" s="995"/>
      <c r="T81" s="995"/>
      <c r="U81" s="995"/>
      <c r="V81" s="995"/>
      <c r="W81" s="995"/>
      <c r="X81" s="995"/>
      <c r="Y81" s="995"/>
      <c r="Z81" s="995"/>
      <c r="AA81" s="996"/>
      <c r="AB81" s="932"/>
      <c r="AC81" s="933"/>
      <c r="AD81" s="467"/>
      <c r="AE81" s="997"/>
      <c r="AF81" s="467"/>
      <c r="AG81" s="934"/>
      <c r="AH81" s="908"/>
    </row>
    <row r="82" spans="1:34" ht="12.75" customHeight="1" x14ac:dyDescent="0.25">
      <c r="A82" s="541"/>
      <c r="B82" s="542" t="s">
        <v>883</v>
      </c>
      <c r="C82" s="542" t="s">
        <v>165</v>
      </c>
      <c r="D82" s="316" t="s">
        <v>166</v>
      </c>
      <c r="E82" s="638" t="s">
        <v>167</v>
      </c>
      <c r="F82" s="316">
        <v>1250</v>
      </c>
      <c r="G82" s="598" t="s">
        <v>50</v>
      </c>
      <c r="H82" s="267"/>
      <c r="I82" s="88"/>
      <c r="J82" s="467"/>
      <c r="K82" s="468"/>
      <c r="L82" s="41"/>
      <c r="M82" s="38"/>
      <c r="N82" s="38"/>
      <c r="O82" s="44"/>
      <c r="P82" s="924"/>
      <c r="Q82" s="995"/>
      <c r="R82" s="995"/>
      <c r="S82" s="995"/>
      <c r="T82" s="995"/>
      <c r="U82" s="995"/>
      <c r="V82" s="995"/>
      <c r="W82" s="995"/>
      <c r="X82" s="995"/>
      <c r="Y82" s="995"/>
      <c r="Z82" s="995"/>
      <c r="AA82" s="996"/>
      <c r="AB82" s="932"/>
      <c r="AC82" s="933"/>
      <c r="AD82" s="467"/>
      <c r="AE82" s="997"/>
      <c r="AF82" s="467"/>
      <c r="AG82" s="934"/>
      <c r="AH82" s="908"/>
    </row>
    <row r="83" spans="1:34" ht="12.75" customHeight="1" x14ac:dyDescent="0.25">
      <c r="A83" s="541"/>
      <c r="B83" s="542" t="s">
        <v>884</v>
      </c>
      <c r="C83" s="542" t="s">
        <v>169</v>
      </c>
      <c r="D83" s="316" t="s">
        <v>170</v>
      </c>
      <c r="E83" s="638" t="s">
        <v>171</v>
      </c>
      <c r="F83" s="316">
        <v>500</v>
      </c>
      <c r="G83" s="598" t="s">
        <v>50</v>
      </c>
      <c r="H83" s="267"/>
      <c r="I83" s="88"/>
      <c r="J83" s="467"/>
      <c r="K83" s="468"/>
      <c r="L83" s="41"/>
      <c r="M83" s="38"/>
      <c r="N83" s="38"/>
      <c r="O83" s="44"/>
      <c r="P83" s="924"/>
      <c r="Q83" s="995"/>
      <c r="R83" s="995"/>
      <c r="S83" s="995"/>
      <c r="T83" s="995"/>
      <c r="U83" s="995"/>
      <c r="V83" s="995"/>
      <c r="W83" s="995"/>
      <c r="X83" s="995"/>
      <c r="Y83" s="995"/>
      <c r="Z83" s="995"/>
      <c r="AA83" s="996"/>
      <c r="AB83" s="932"/>
      <c r="AC83" s="933"/>
      <c r="AD83" s="467"/>
      <c r="AE83" s="997"/>
      <c r="AF83" s="467"/>
      <c r="AG83" s="934"/>
      <c r="AH83" s="908"/>
    </row>
    <row r="84" spans="1:34" ht="12.75" customHeight="1" x14ac:dyDescent="0.25">
      <c r="A84" s="541"/>
      <c r="B84" s="646"/>
      <c r="C84" s="542"/>
      <c r="D84" s="316"/>
      <c r="E84" s="638"/>
      <c r="F84" s="316"/>
      <c r="G84" s="598"/>
      <c r="H84" s="267"/>
      <c r="I84" s="88"/>
      <c r="J84" s="467"/>
      <c r="K84" s="468"/>
      <c r="L84" s="41"/>
      <c r="M84" s="38"/>
      <c r="N84" s="38"/>
      <c r="O84" s="44"/>
      <c r="P84" s="924"/>
      <c r="Q84" s="995"/>
      <c r="R84" s="995"/>
      <c r="S84" s="995"/>
      <c r="T84" s="995"/>
      <c r="U84" s="995"/>
      <c r="V84" s="995"/>
      <c r="W84" s="995"/>
      <c r="X84" s="995"/>
      <c r="Y84" s="995"/>
      <c r="Z84" s="995"/>
      <c r="AA84" s="996"/>
      <c r="AB84" s="932"/>
      <c r="AC84" s="933"/>
      <c r="AD84" s="467"/>
      <c r="AE84" s="997"/>
      <c r="AF84" s="467"/>
      <c r="AG84" s="934"/>
      <c r="AH84" s="908"/>
    </row>
    <row r="85" spans="1:34" ht="13.5" customHeight="1" thickBot="1" x14ac:dyDescent="0.3">
      <c r="A85" s="541"/>
      <c r="B85" s="564"/>
      <c r="C85" s="647" t="s">
        <v>172</v>
      </c>
      <c r="D85" s="647" t="s">
        <v>8</v>
      </c>
      <c r="E85" s="638"/>
      <c r="F85" s="316"/>
      <c r="G85" s="598"/>
      <c r="H85" s="268"/>
      <c r="I85" s="88"/>
      <c r="J85" s="467"/>
      <c r="K85" s="468"/>
      <c r="L85" s="41"/>
      <c r="M85" s="38"/>
      <c r="N85" s="38"/>
      <c r="O85" s="44"/>
      <c r="P85" s="924"/>
      <c r="Q85" s="995"/>
      <c r="R85" s="995"/>
      <c r="S85" s="995"/>
      <c r="T85" s="995"/>
      <c r="U85" s="995"/>
      <c r="V85" s="995"/>
      <c r="W85" s="995"/>
      <c r="X85" s="995"/>
      <c r="Y85" s="995"/>
      <c r="Z85" s="995"/>
      <c r="AA85" s="996"/>
      <c r="AB85" s="932"/>
      <c r="AC85" s="933"/>
      <c r="AD85" s="467"/>
      <c r="AE85" s="997"/>
      <c r="AF85" s="467"/>
      <c r="AG85" s="934"/>
      <c r="AH85" s="908"/>
    </row>
    <row r="86" spans="1:34" ht="13.5" customHeight="1" thickBot="1" x14ac:dyDescent="0.3">
      <c r="A86" s="571">
        <v>78070</v>
      </c>
      <c r="B86" s="648" t="s">
        <v>173</v>
      </c>
      <c r="C86" s="649"/>
      <c r="D86" s="649"/>
      <c r="E86" s="650" t="s">
        <v>167</v>
      </c>
      <c r="F86" s="628">
        <v>1250</v>
      </c>
      <c r="G86" s="598" t="s">
        <v>50</v>
      </c>
      <c r="H86" s="256">
        <v>0</v>
      </c>
      <c r="I86" s="435">
        <f>H86</f>
        <v>0</v>
      </c>
      <c r="J86" s="461" t="s">
        <v>107</v>
      </c>
      <c r="K86" s="484">
        <v>0</v>
      </c>
      <c r="L86" s="41">
        <f>IF(K86&gt;0,$N$2,0)</f>
        <v>0</v>
      </c>
      <c r="M86" s="38">
        <f>K86+L86</f>
        <v>0</v>
      </c>
      <c r="N86" s="38">
        <f>M86*I86</f>
        <v>0</v>
      </c>
      <c r="O86" s="44">
        <f>M86/F86</f>
        <v>0</v>
      </c>
      <c r="P86" s="924"/>
      <c r="Q86" s="965">
        <f>AA86*2</f>
        <v>1444</v>
      </c>
      <c r="R86" s="966">
        <v>1405</v>
      </c>
      <c r="S86" s="967">
        <v>950</v>
      </c>
      <c r="T86" s="965">
        <v>913</v>
      </c>
      <c r="U86" s="965">
        <v>566</v>
      </c>
      <c r="V86" s="965">
        <v>898</v>
      </c>
      <c r="W86" s="253">
        <v>1726</v>
      </c>
      <c r="X86" s="253">
        <v>1818</v>
      </c>
      <c r="Y86" s="122">
        <v>1496</v>
      </c>
      <c r="Z86" s="253">
        <v>1029</v>
      </c>
      <c r="AA86" s="926">
        <f>SUM(AB86:AG86)</f>
        <v>722</v>
      </c>
      <c r="AB86" s="932">
        <v>338</v>
      </c>
      <c r="AC86" s="933">
        <v>11</v>
      </c>
      <c r="AD86" s="467">
        <v>8</v>
      </c>
      <c r="AE86" s="467"/>
      <c r="AF86" s="467">
        <v>365</v>
      </c>
      <c r="AG86" s="934">
        <v>0</v>
      </c>
      <c r="AH86" s="908"/>
    </row>
    <row r="87" spans="1:34" ht="13.5" customHeight="1" thickBot="1" x14ac:dyDescent="0.3">
      <c r="A87" s="571">
        <v>78075</v>
      </c>
      <c r="B87" s="648" t="s">
        <v>174</v>
      </c>
      <c r="C87" s="649"/>
      <c r="D87" s="649"/>
      <c r="E87" s="650" t="s">
        <v>163</v>
      </c>
      <c r="F87" s="628">
        <v>1000</v>
      </c>
      <c r="G87" s="598" t="s">
        <v>50</v>
      </c>
      <c r="H87" s="258">
        <v>0</v>
      </c>
      <c r="I87" s="435">
        <f>H87</f>
        <v>0</v>
      </c>
      <c r="J87" s="461" t="s">
        <v>107</v>
      </c>
      <c r="K87" s="484">
        <v>0</v>
      </c>
      <c r="L87" s="41">
        <f>IF(K87&gt;0,$N$2,0)</f>
        <v>0</v>
      </c>
      <c r="M87" s="38">
        <f>K87+L87</f>
        <v>0</v>
      </c>
      <c r="N87" s="38">
        <f>M87*I87</f>
        <v>0</v>
      </c>
      <c r="O87" s="44">
        <f>M87/F87</f>
        <v>0</v>
      </c>
      <c r="P87" s="924"/>
      <c r="Q87" s="925">
        <f>AA87*2</f>
        <v>0</v>
      </c>
      <c r="R87" s="925">
        <v>87</v>
      </c>
      <c r="S87" s="925">
        <v>2</v>
      </c>
      <c r="T87" s="965">
        <v>1</v>
      </c>
      <c r="U87" s="965">
        <v>228</v>
      </c>
      <c r="V87" s="965">
        <v>24</v>
      </c>
      <c r="W87" s="925">
        <v>840</v>
      </c>
      <c r="X87" s="254">
        <v>1074</v>
      </c>
      <c r="Y87" s="123">
        <v>827</v>
      </c>
      <c r="Z87" s="253">
        <v>1157</v>
      </c>
      <c r="AA87" s="926">
        <f>SUM(AB87:AG87)</f>
        <v>0</v>
      </c>
      <c r="AB87" s="932">
        <v>0</v>
      </c>
      <c r="AC87" s="933">
        <v>0</v>
      </c>
      <c r="AD87" s="467">
        <v>0</v>
      </c>
      <c r="AE87" s="467"/>
      <c r="AF87" s="467">
        <v>0</v>
      </c>
      <c r="AG87" s="934">
        <v>0</v>
      </c>
      <c r="AH87" s="908"/>
    </row>
    <row r="88" spans="1:34" ht="13.5" customHeight="1" thickBot="1" x14ac:dyDescent="0.3">
      <c r="A88" s="571">
        <v>78080</v>
      </c>
      <c r="B88" s="648" t="s">
        <v>175</v>
      </c>
      <c r="C88" s="649"/>
      <c r="D88" s="649"/>
      <c r="E88" s="650" t="s">
        <v>163</v>
      </c>
      <c r="F88" s="628">
        <v>1000</v>
      </c>
      <c r="G88" s="598" t="s">
        <v>50</v>
      </c>
      <c r="H88" s="258">
        <v>0</v>
      </c>
      <c r="I88" s="440">
        <f>H88</f>
        <v>0</v>
      </c>
      <c r="J88" s="490" t="s">
        <v>107</v>
      </c>
      <c r="K88" s="491">
        <v>0</v>
      </c>
      <c r="L88" s="41">
        <f>IF(K88&gt;0,$N$2,0)</f>
        <v>0</v>
      </c>
      <c r="M88" s="201">
        <f>K88+L88</f>
        <v>0</v>
      </c>
      <c r="N88" s="201">
        <f>M88*I88</f>
        <v>0</v>
      </c>
      <c r="O88" s="80">
        <f>M88/F88</f>
        <v>0</v>
      </c>
      <c r="P88" s="924"/>
      <c r="Q88" s="925">
        <f>AA88*2</f>
        <v>482</v>
      </c>
      <c r="R88" s="925">
        <v>376</v>
      </c>
      <c r="S88" s="925">
        <v>226</v>
      </c>
      <c r="T88" s="965">
        <v>237</v>
      </c>
      <c r="U88" s="965">
        <v>14</v>
      </c>
      <c r="V88" s="965">
        <v>98</v>
      </c>
      <c r="W88" s="925">
        <v>578</v>
      </c>
      <c r="X88" s="254">
        <v>536</v>
      </c>
      <c r="Y88" s="123">
        <v>412</v>
      </c>
      <c r="Z88" s="253">
        <v>581</v>
      </c>
      <c r="AA88" s="926">
        <f>SUM(AB88:AG88)</f>
        <v>241</v>
      </c>
      <c r="AB88" s="932">
        <v>125</v>
      </c>
      <c r="AC88" s="933">
        <v>90</v>
      </c>
      <c r="AD88" s="467">
        <v>26</v>
      </c>
      <c r="AE88" s="467"/>
      <c r="AF88" s="467">
        <v>0</v>
      </c>
      <c r="AG88" s="934">
        <v>0</v>
      </c>
      <c r="AH88" s="908"/>
    </row>
    <row r="89" spans="1:34" ht="13.5" customHeight="1" thickBot="1" x14ac:dyDescent="0.3">
      <c r="A89" s="293"/>
      <c r="B89" s="639"/>
      <c r="C89" s="563"/>
      <c r="D89" s="574"/>
      <c r="E89" s="651"/>
      <c r="F89" s="574"/>
      <c r="G89" s="569"/>
      <c r="H89" s="260"/>
      <c r="I89" s="441"/>
      <c r="J89" s="492"/>
      <c r="K89" s="493"/>
      <c r="L89" s="99"/>
      <c r="M89" s="50"/>
      <c r="N89" s="50"/>
      <c r="O89" s="56"/>
      <c r="P89" s="924"/>
      <c r="Q89" s="995"/>
      <c r="R89" s="995"/>
      <c r="S89" s="995"/>
      <c r="T89" s="995"/>
      <c r="U89" s="995"/>
      <c r="V89" s="995"/>
      <c r="W89" s="995"/>
      <c r="X89" s="995"/>
      <c r="Y89" s="995"/>
      <c r="Z89" s="995"/>
      <c r="AA89" s="996"/>
      <c r="AB89" s="937"/>
      <c r="AC89" s="938"/>
      <c r="AD89" s="492"/>
      <c r="AE89" s="998"/>
      <c r="AF89" s="492"/>
      <c r="AG89" s="939"/>
      <c r="AH89" s="908"/>
    </row>
    <row r="90" spans="1:34" ht="13.5" customHeight="1" thickBot="1" x14ac:dyDescent="0.3">
      <c r="A90" s="652" t="s">
        <v>79</v>
      </c>
      <c r="B90" s="556" t="s">
        <v>176</v>
      </c>
      <c r="C90" s="542" t="s">
        <v>78</v>
      </c>
      <c r="D90" s="315"/>
      <c r="E90" s="558"/>
      <c r="F90" s="540"/>
      <c r="G90" s="607"/>
      <c r="H90" s="340"/>
      <c r="I90" s="439"/>
      <c r="J90" s="480"/>
      <c r="K90" s="481"/>
      <c r="L90" s="86"/>
      <c r="M90" s="85"/>
      <c r="N90" s="85"/>
      <c r="O90" s="87"/>
      <c r="P90" s="924"/>
      <c r="Q90" s="995"/>
      <c r="R90" s="995"/>
      <c r="S90" s="995"/>
      <c r="T90" s="995"/>
      <c r="U90" s="995"/>
      <c r="V90" s="995"/>
      <c r="W90" s="995"/>
      <c r="X90" s="995"/>
      <c r="Y90" s="995"/>
      <c r="Z90" s="995"/>
      <c r="AA90" s="996"/>
      <c r="AB90" s="940"/>
      <c r="AC90" s="941"/>
      <c r="AD90" s="478"/>
      <c r="AE90" s="999"/>
      <c r="AF90" s="478"/>
      <c r="AG90" s="942"/>
      <c r="AH90" s="908"/>
    </row>
    <row r="91" spans="1:34" ht="13.5" customHeight="1" thickBot="1" x14ac:dyDescent="0.3">
      <c r="A91" s="288"/>
      <c r="B91" s="542" t="s">
        <v>160</v>
      </c>
      <c r="C91" s="653"/>
      <c r="D91" s="653"/>
      <c r="E91" s="654" t="s">
        <v>177</v>
      </c>
      <c r="F91" s="655">
        <v>1000</v>
      </c>
      <c r="G91" s="606" t="s">
        <v>50</v>
      </c>
      <c r="H91" s="267"/>
      <c r="I91" s="88"/>
      <c r="J91" s="467"/>
      <c r="K91" s="468"/>
      <c r="L91" s="41"/>
      <c r="M91" s="38"/>
      <c r="N91" s="38"/>
      <c r="O91" s="44"/>
      <c r="P91" s="924"/>
      <c r="Q91" s="993">
        <f>AA91*2</f>
        <v>7026</v>
      </c>
      <c r="R91" s="993">
        <v>13612</v>
      </c>
      <c r="S91" s="993">
        <v>8036</v>
      </c>
      <c r="T91" s="993">
        <v>6985</v>
      </c>
      <c r="U91" s="993">
        <v>6228</v>
      </c>
      <c r="V91" s="993">
        <v>6786</v>
      </c>
      <c r="W91" s="993">
        <v>10582</v>
      </c>
      <c r="X91" s="993">
        <v>9538</v>
      </c>
      <c r="Y91" s="993">
        <f t="shared" ref="Y91:Z91" si="20">SUM(Y97:Y105)</f>
        <v>9439</v>
      </c>
      <c r="Z91" s="993">
        <f t="shared" si="20"/>
        <v>10102</v>
      </c>
      <c r="AA91" s="926">
        <f>SUM(AB91:AG91)</f>
        <v>3513</v>
      </c>
      <c r="AB91" s="1000">
        <f>SUM(AB97:AB105)</f>
        <v>427</v>
      </c>
      <c r="AC91" s="1000">
        <f t="shared" ref="AC91:AG91" si="21">SUM(AC97:AC105)</f>
        <v>1987</v>
      </c>
      <c r="AD91" s="1000">
        <f t="shared" si="21"/>
        <v>214</v>
      </c>
      <c r="AE91" s="1000">
        <f t="shared" si="21"/>
        <v>376</v>
      </c>
      <c r="AF91" s="1000">
        <f t="shared" si="21"/>
        <v>425</v>
      </c>
      <c r="AG91" s="1000">
        <f t="shared" si="21"/>
        <v>84</v>
      </c>
      <c r="AH91" s="908"/>
    </row>
    <row r="92" spans="1:34" ht="12.75" customHeight="1" x14ac:dyDescent="0.25">
      <c r="A92" s="541"/>
      <c r="B92" s="656" t="s">
        <v>178</v>
      </c>
      <c r="C92" s="564" t="s">
        <v>179</v>
      </c>
      <c r="D92" s="317" t="s">
        <v>180</v>
      </c>
      <c r="E92" s="560" t="s">
        <v>177</v>
      </c>
      <c r="F92" s="317">
        <v>1000</v>
      </c>
      <c r="G92" s="600" t="s">
        <v>50</v>
      </c>
      <c r="H92" s="267"/>
      <c r="I92" s="88"/>
      <c r="J92" s="467"/>
      <c r="K92" s="468"/>
      <c r="L92" s="41"/>
      <c r="M92" s="38"/>
      <c r="N92" s="38"/>
      <c r="O92" s="44"/>
      <c r="P92" s="924"/>
      <c r="Q92" s="995"/>
      <c r="R92" s="995"/>
      <c r="S92" s="995"/>
      <c r="T92" s="995"/>
      <c r="U92" s="995"/>
      <c r="V92" s="995"/>
      <c r="W92" s="995"/>
      <c r="X92" s="995"/>
      <c r="Y92" s="995"/>
      <c r="Z92" s="995"/>
      <c r="AA92" s="996"/>
      <c r="AB92" s="932"/>
      <c r="AC92" s="933"/>
      <c r="AD92" s="467"/>
      <c r="AE92" s="997"/>
      <c r="AF92" s="467"/>
      <c r="AG92" s="934"/>
      <c r="AH92" s="908"/>
    </row>
    <row r="93" spans="1:34" ht="12.75" customHeight="1" x14ac:dyDescent="0.25">
      <c r="A93" s="541"/>
      <c r="B93" s="645" t="s">
        <v>881</v>
      </c>
      <c r="C93" s="657"/>
      <c r="D93" s="658"/>
      <c r="E93" s="659"/>
      <c r="F93" s="660"/>
      <c r="G93" s="661"/>
      <c r="H93" s="267"/>
      <c r="I93" s="88"/>
      <c r="J93" s="467"/>
      <c r="K93" s="468"/>
      <c r="L93" s="41"/>
      <c r="M93" s="38"/>
      <c r="N93" s="38"/>
      <c r="O93" s="44"/>
      <c r="P93" s="924"/>
      <c r="Q93" s="995"/>
      <c r="R93" s="995"/>
      <c r="S93" s="995"/>
      <c r="T93" s="995"/>
      <c r="U93" s="995"/>
      <c r="V93" s="995"/>
      <c r="W93" s="995"/>
      <c r="X93" s="995"/>
      <c r="Y93" s="995"/>
      <c r="Z93" s="995"/>
      <c r="AA93" s="996"/>
      <c r="AB93" s="932"/>
      <c r="AC93" s="933"/>
      <c r="AD93" s="467"/>
      <c r="AE93" s="997"/>
      <c r="AF93" s="467"/>
      <c r="AG93" s="934"/>
      <c r="AH93" s="908"/>
    </row>
    <row r="94" spans="1:34" ht="12.75" customHeight="1" x14ac:dyDescent="0.25">
      <c r="A94" s="541"/>
      <c r="B94" s="542" t="s">
        <v>182</v>
      </c>
      <c r="C94" s="544"/>
      <c r="D94" s="316"/>
      <c r="E94" s="638"/>
      <c r="F94" s="316"/>
      <c r="G94" s="598"/>
      <c r="H94" s="267"/>
      <c r="I94" s="88"/>
      <c r="J94" s="467"/>
      <c r="K94" s="468"/>
      <c r="L94" s="41"/>
      <c r="M94" s="38"/>
      <c r="N94" s="38"/>
      <c r="O94" s="44"/>
      <c r="P94" s="924"/>
      <c r="Q94" s="995"/>
      <c r="R94" s="995"/>
      <c r="S94" s="995"/>
      <c r="T94" s="995"/>
      <c r="U94" s="995"/>
      <c r="V94" s="995"/>
      <c r="W94" s="995"/>
      <c r="X94" s="995"/>
      <c r="Y94" s="995"/>
      <c r="Z94" s="995"/>
      <c r="AA94" s="996"/>
      <c r="AB94" s="932"/>
      <c r="AC94" s="933"/>
      <c r="AD94" s="467"/>
      <c r="AE94" s="997"/>
      <c r="AF94" s="467"/>
      <c r="AG94" s="934"/>
      <c r="AH94" s="908"/>
    </row>
    <row r="95" spans="1:34" ht="12.75" customHeight="1" x14ac:dyDescent="0.25">
      <c r="A95" s="541"/>
      <c r="B95" s="542" t="s">
        <v>183</v>
      </c>
      <c r="C95" s="544"/>
      <c r="D95" s="316"/>
      <c r="E95" s="638"/>
      <c r="F95" s="316"/>
      <c r="G95" s="598"/>
      <c r="H95" s="267"/>
      <c r="I95" s="88"/>
      <c r="J95" s="467"/>
      <c r="K95" s="468"/>
      <c r="L95" s="41"/>
      <c r="M95" s="38"/>
      <c r="N95" s="38"/>
      <c r="O95" s="44"/>
      <c r="P95" s="924"/>
      <c r="Q95" s="995"/>
      <c r="R95" s="995"/>
      <c r="S95" s="995"/>
      <c r="T95" s="995"/>
      <c r="U95" s="995"/>
      <c r="V95" s="995"/>
      <c r="W95" s="995"/>
      <c r="X95" s="995"/>
      <c r="Y95" s="995"/>
      <c r="Z95" s="995"/>
      <c r="AA95" s="996"/>
      <c r="AB95" s="932"/>
      <c r="AC95" s="933"/>
      <c r="AD95" s="467"/>
      <c r="AE95" s="997"/>
      <c r="AF95" s="467"/>
      <c r="AG95" s="934"/>
      <c r="AH95" s="908"/>
    </row>
    <row r="96" spans="1:34" ht="13.5" customHeight="1" thickBot="1" x14ac:dyDescent="0.3">
      <c r="A96" s="541"/>
      <c r="B96" s="557" t="s">
        <v>184</v>
      </c>
      <c r="C96" s="542"/>
      <c r="D96" s="647"/>
      <c r="E96" s="638"/>
      <c r="F96" s="316"/>
      <c r="G96" s="598"/>
      <c r="H96" s="268"/>
      <c r="I96" s="88"/>
      <c r="J96" s="467"/>
      <c r="K96" s="468"/>
      <c r="L96" s="41"/>
      <c r="M96" s="38"/>
      <c r="N96" s="38"/>
      <c r="O96" s="44"/>
      <c r="P96" s="924"/>
      <c r="Q96" s="995"/>
      <c r="R96" s="995"/>
      <c r="S96" s="995"/>
      <c r="T96" s="995"/>
      <c r="U96" s="995"/>
      <c r="V96" s="995"/>
      <c r="W96" s="995"/>
      <c r="X96" s="995"/>
      <c r="Y96" s="995"/>
      <c r="Z96" s="995"/>
      <c r="AA96" s="996"/>
      <c r="AB96" s="932"/>
      <c r="AC96" s="933"/>
      <c r="AD96" s="467"/>
      <c r="AE96" s="997"/>
      <c r="AF96" s="467"/>
      <c r="AG96" s="934"/>
      <c r="AH96" s="908"/>
    </row>
    <row r="97" spans="1:34" ht="13.5" customHeight="1" thickBot="1" x14ac:dyDescent="0.3">
      <c r="A97" s="571">
        <v>78085</v>
      </c>
      <c r="B97" s="542" t="s">
        <v>185</v>
      </c>
      <c r="C97" s="542" t="s">
        <v>186</v>
      </c>
      <c r="D97" s="628"/>
      <c r="E97" s="628" t="s">
        <v>87</v>
      </c>
      <c r="F97" s="628">
        <v>1000</v>
      </c>
      <c r="G97" s="598" t="s">
        <v>50</v>
      </c>
      <c r="H97" s="256">
        <v>0</v>
      </c>
      <c r="I97" s="435">
        <f t="shared" ref="I97:I103" si="22">H97</f>
        <v>0</v>
      </c>
      <c r="J97" s="461" t="s">
        <v>107</v>
      </c>
      <c r="K97" s="484">
        <v>0</v>
      </c>
      <c r="L97" s="41">
        <f t="shared" ref="L97:L103" si="23">IF(K97&gt;0,$N$2,0)</f>
        <v>0</v>
      </c>
      <c r="M97" s="38">
        <f t="shared" ref="M97:M103" si="24">K97+L97</f>
        <v>0</v>
      </c>
      <c r="N97" s="38">
        <f t="shared" ref="N97:N103" si="25">M97*I97</f>
        <v>0</v>
      </c>
      <c r="O97" s="44">
        <f t="shared" ref="O97:O103" si="26">M97/F97</f>
        <v>0</v>
      </c>
      <c r="P97" s="924"/>
      <c r="Q97" s="967">
        <f>AA97*2</f>
        <v>526</v>
      </c>
      <c r="R97" s="967">
        <v>383</v>
      </c>
      <c r="S97" s="967">
        <v>408</v>
      </c>
      <c r="T97" s="965">
        <v>329</v>
      </c>
      <c r="U97" s="965">
        <v>236</v>
      </c>
      <c r="V97" s="965">
        <v>229</v>
      </c>
      <c r="W97" s="253">
        <v>308</v>
      </c>
      <c r="X97" s="253">
        <v>316</v>
      </c>
      <c r="Y97" s="125">
        <v>371</v>
      </c>
      <c r="Z97" s="253">
        <v>376</v>
      </c>
      <c r="AA97" s="926">
        <f t="shared" ref="AA97:AA105" si="27">SUM(AB97:AG97)</f>
        <v>263</v>
      </c>
      <c r="AB97" s="932">
        <v>67</v>
      </c>
      <c r="AC97" s="933">
        <v>80</v>
      </c>
      <c r="AD97" s="467">
        <v>13</v>
      </c>
      <c r="AE97" s="467">
        <v>97</v>
      </c>
      <c r="AF97" s="467">
        <v>6</v>
      </c>
      <c r="AG97" s="934">
        <v>0</v>
      </c>
      <c r="AH97" s="908"/>
    </row>
    <row r="98" spans="1:34" ht="13.5" customHeight="1" thickBot="1" x14ac:dyDescent="0.3">
      <c r="A98" s="555">
        <v>78090</v>
      </c>
      <c r="B98" s="542"/>
      <c r="C98" s="542" t="s">
        <v>187</v>
      </c>
      <c r="D98" s="628"/>
      <c r="E98" s="650" t="s">
        <v>188</v>
      </c>
      <c r="F98" s="628">
        <v>1000</v>
      </c>
      <c r="G98" s="598" t="s">
        <v>50</v>
      </c>
      <c r="H98" s="258">
        <v>0</v>
      </c>
      <c r="I98" s="435">
        <f t="shared" si="22"/>
        <v>0</v>
      </c>
      <c r="J98" s="461" t="s">
        <v>107</v>
      </c>
      <c r="K98" s="484">
        <v>0</v>
      </c>
      <c r="L98" s="41">
        <f t="shared" si="23"/>
        <v>0</v>
      </c>
      <c r="M98" s="38">
        <f t="shared" si="24"/>
        <v>0</v>
      </c>
      <c r="N98" s="38">
        <f t="shared" si="25"/>
        <v>0</v>
      </c>
      <c r="O98" s="44">
        <f t="shared" si="26"/>
        <v>0</v>
      </c>
      <c r="P98" s="924"/>
      <c r="Q98" s="967">
        <f t="shared" ref="Q98:Q105" si="28">AA98*2</f>
        <v>96</v>
      </c>
      <c r="R98" s="925">
        <v>141</v>
      </c>
      <c r="S98" s="925">
        <v>86</v>
      </c>
      <c r="T98" s="965">
        <v>73</v>
      </c>
      <c r="U98" s="965">
        <v>124</v>
      </c>
      <c r="V98" s="965">
        <v>78</v>
      </c>
      <c r="W98" s="925">
        <v>136</v>
      </c>
      <c r="X98" s="253">
        <v>120</v>
      </c>
      <c r="Y98" s="125">
        <v>197</v>
      </c>
      <c r="Z98" s="253">
        <v>144</v>
      </c>
      <c r="AA98" s="926">
        <f t="shared" si="27"/>
        <v>48</v>
      </c>
      <c r="AB98" s="932">
        <v>47</v>
      </c>
      <c r="AC98" s="933">
        <v>0</v>
      </c>
      <c r="AD98" s="467">
        <v>0</v>
      </c>
      <c r="AE98" s="467">
        <v>0</v>
      </c>
      <c r="AF98" s="467">
        <v>0</v>
      </c>
      <c r="AG98" s="934">
        <v>1</v>
      </c>
      <c r="AH98" s="908"/>
    </row>
    <row r="99" spans="1:34" ht="13.5" customHeight="1" thickBot="1" x14ac:dyDescent="0.3">
      <c r="A99" s="571">
        <v>78125</v>
      </c>
      <c r="B99" s="542"/>
      <c r="C99" s="542" t="s">
        <v>189</v>
      </c>
      <c r="D99" s="628"/>
      <c r="E99" s="650" t="s">
        <v>177</v>
      </c>
      <c r="F99" s="628">
        <v>1000</v>
      </c>
      <c r="G99" s="598" t="s">
        <v>50</v>
      </c>
      <c r="H99" s="258">
        <v>0</v>
      </c>
      <c r="I99" s="435">
        <f t="shared" si="22"/>
        <v>0</v>
      </c>
      <c r="J99" s="461" t="s">
        <v>107</v>
      </c>
      <c r="K99" s="484">
        <v>0</v>
      </c>
      <c r="L99" s="41">
        <f t="shared" si="23"/>
        <v>0</v>
      </c>
      <c r="M99" s="38">
        <f t="shared" si="24"/>
        <v>0</v>
      </c>
      <c r="N99" s="38">
        <f t="shared" si="25"/>
        <v>0</v>
      </c>
      <c r="O99" s="44">
        <f t="shared" si="26"/>
        <v>0</v>
      </c>
      <c r="P99" s="924"/>
      <c r="Q99" s="967">
        <f t="shared" si="28"/>
        <v>2074</v>
      </c>
      <c r="R99" s="925">
        <v>2456</v>
      </c>
      <c r="S99" s="925">
        <v>2052</v>
      </c>
      <c r="T99" s="965">
        <v>1658</v>
      </c>
      <c r="U99" s="965">
        <v>834</v>
      </c>
      <c r="V99" s="965">
        <v>930</v>
      </c>
      <c r="W99" s="925">
        <v>2450</v>
      </c>
      <c r="X99" s="253">
        <v>2776</v>
      </c>
      <c r="Y99" s="125">
        <v>2313</v>
      </c>
      <c r="Z99" s="253">
        <v>2621</v>
      </c>
      <c r="AA99" s="926">
        <f t="shared" si="27"/>
        <v>1037</v>
      </c>
      <c r="AB99" s="932">
        <v>152</v>
      </c>
      <c r="AC99" s="933">
        <v>817</v>
      </c>
      <c r="AD99" s="467">
        <v>10</v>
      </c>
      <c r="AE99" s="467">
        <v>34</v>
      </c>
      <c r="AF99" s="467">
        <v>21</v>
      </c>
      <c r="AG99" s="934">
        <v>3</v>
      </c>
      <c r="AH99" s="908"/>
    </row>
    <row r="100" spans="1:34" ht="13.5" customHeight="1" thickBot="1" x14ac:dyDescent="0.3">
      <c r="A100" s="571">
        <v>78126</v>
      </c>
      <c r="B100" s="542"/>
      <c r="C100" s="542" t="s">
        <v>190</v>
      </c>
      <c r="D100" s="628"/>
      <c r="E100" s="650" t="s">
        <v>188</v>
      </c>
      <c r="F100" s="628">
        <v>1000</v>
      </c>
      <c r="G100" s="598" t="s">
        <v>50</v>
      </c>
      <c r="H100" s="258">
        <v>0</v>
      </c>
      <c r="I100" s="435">
        <f t="shared" si="22"/>
        <v>0</v>
      </c>
      <c r="J100" s="461" t="s">
        <v>107</v>
      </c>
      <c r="K100" s="484">
        <v>0</v>
      </c>
      <c r="L100" s="41">
        <f t="shared" si="23"/>
        <v>0</v>
      </c>
      <c r="M100" s="38">
        <f t="shared" si="24"/>
        <v>0</v>
      </c>
      <c r="N100" s="38">
        <f t="shared" si="25"/>
        <v>0</v>
      </c>
      <c r="O100" s="44">
        <f t="shared" si="26"/>
        <v>0</v>
      </c>
      <c r="P100" s="924"/>
      <c r="Q100" s="967">
        <f t="shared" si="28"/>
        <v>350</v>
      </c>
      <c r="R100" s="925">
        <v>1030</v>
      </c>
      <c r="S100" s="925">
        <v>544</v>
      </c>
      <c r="T100" s="965">
        <v>490</v>
      </c>
      <c r="U100" s="965">
        <v>912</v>
      </c>
      <c r="V100" s="965">
        <v>1524</v>
      </c>
      <c r="W100" s="925">
        <v>238</v>
      </c>
      <c r="X100" s="253">
        <v>0</v>
      </c>
      <c r="Y100" s="125">
        <v>8</v>
      </c>
      <c r="Z100" s="253">
        <v>0</v>
      </c>
      <c r="AA100" s="926">
        <f t="shared" si="27"/>
        <v>175</v>
      </c>
      <c r="AB100" s="932">
        <v>38</v>
      </c>
      <c r="AC100" s="933">
        <v>119</v>
      </c>
      <c r="AD100" s="467">
        <v>0</v>
      </c>
      <c r="AE100" s="467">
        <v>9</v>
      </c>
      <c r="AF100" s="467">
        <v>6</v>
      </c>
      <c r="AG100" s="934">
        <v>3</v>
      </c>
      <c r="AH100" s="908"/>
    </row>
    <row r="101" spans="1:34" ht="13.5" customHeight="1" thickBot="1" x14ac:dyDescent="0.3">
      <c r="A101" s="571">
        <v>78130</v>
      </c>
      <c r="B101" s="542"/>
      <c r="C101" s="542" t="s">
        <v>191</v>
      </c>
      <c r="D101" s="628"/>
      <c r="E101" s="650" t="s">
        <v>177</v>
      </c>
      <c r="F101" s="628">
        <v>1000</v>
      </c>
      <c r="G101" s="598" t="s">
        <v>50</v>
      </c>
      <c r="H101" s="258">
        <v>10</v>
      </c>
      <c r="I101" s="435">
        <f t="shared" si="22"/>
        <v>10</v>
      </c>
      <c r="J101" s="461" t="s">
        <v>107</v>
      </c>
      <c r="K101" s="484">
        <v>0</v>
      </c>
      <c r="L101" s="41">
        <f t="shared" si="23"/>
        <v>0</v>
      </c>
      <c r="M101" s="38">
        <f t="shared" si="24"/>
        <v>0</v>
      </c>
      <c r="N101" s="38">
        <f t="shared" si="25"/>
        <v>0</v>
      </c>
      <c r="O101" s="44">
        <f t="shared" si="26"/>
        <v>0</v>
      </c>
      <c r="P101" s="924"/>
      <c r="Q101" s="967">
        <f t="shared" si="28"/>
        <v>1444</v>
      </c>
      <c r="R101" s="925">
        <v>1601</v>
      </c>
      <c r="S101" s="925">
        <v>1036</v>
      </c>
      <c r="T101" s="965">
        <v>824</v>
      </c>
      <c r="U101" s="965">
        <v>1220</v>
      </c>
      <c r="V101" s="965">
        <v>1292</v>
      </c>
      <c r="W101" s="925">
        <v>1938</v>
      </c>
      <c r="X101" s="253">
        <v>1532</v>
      </c>
      <c r="Y101" s="125">
        <v>1286</v>
      </c>
      <c r="Z101" s="253">
        <v>1377</v>
      </c>
      <c r="AA101" s="926">
        <f t="shared" si="27"/>
        <v>722</v>
      </c>
      <c r="AB101" s="932">
        <v>57</v>
      </c>
      <c r="AC101" s="933">
        <v>396</v>
      </c>
      <c r="AD101" s="467">
        <v>38</v>
      </c>
      <c r="AE101" s="467">
        <v>135</v>
      </c>
      <c r="AF101" s="467">
        <v>78</v>
      </c>
      <c r="AG101" s="934">
        <v>18</v>
      </c>
      <c r="AH101" s="908"/>
    </row>
    <row r="102" spans="1:34" ht="13.5" customHeight="1" thickBot="1" x14ac:dyDescent="0.3">
      <c r="A102" s="571">
        <v>78131</v>
      </c>
      <c r="B102" s="542"/>
      <c r="C102" s="542" t="s">
        <v>192</v>
      </c>
      <c r="D102" s="628"/>
      <c r="E102" s="650" t="s">
        <v>188</v>
      </c>
      <c r="F102" s="628">
        <v>1000</v>
      </c>
      <c r="G102" s="598" t="s">
        <v>50</v>
      </c>
      <c r="H102" s="258">
        <v>10</v>
      </c>
      <c r="I102" s="435">
        <f t="shared" si="22"/>
        <v>10</v>
      </c>
      <c r="J102" s="461" t="s">
        <v>107</v>
      </c>
      <c r="K102" s="484">
        <v>0</v>
      </c>
      <c r="L102" s="41">
        <f t="shared" si="23"/>
        <v>0</v>
      </c>
      <c r="M102" s="38">
        <f t="shared" si="24"/>
        <v>0</v>
      </c>
      <c r="N102" s="38">
        <f t="shared" si="25"/>
        <v>0</v>
      </c>
      <c r="O102" s="44">
        <f t="shared" si="26"/>
        <v>0</v>
      </c>
      <c r="P102" s="924"/>
      <c r="Q102" s="967">
        <f t="shared" si="28"/>
        <v>1044</v>
      </c>
      <c r="R102" s="925">
        <v>858</v>
      </c>
      <c r="S102" s="925">
        <v>758</v>
      </c>
      <c r="T102" s="965">
        <v>907</v>
      </c>
      <c r="U102" s="965">
        <v>288</v>
      </c>
      <c r="V102" s="965">
        <v>877</v>
      </c>
      <c r="W102" s="925">
        <v>0</v>
      </c>
      <c r="X102" s="253">
        <v>6</v>
      </c>
      <c r="Y102" s="125">
        <v>98</v>
      </c>
      <c r="Z102" s="253">
        <v>0</v>
      </c>
      <c r="AA102" s="926">
        <f t="shared" si="27"/>
        <v>522</v>
      </c>
      <c r="AB102" s="932">
        <v>0</v>
      </c>
      <c r="AC102" s="933">
        <v>427</v>
      </c>
      <c r="AD102" s="467">
        <v>14</v>
      </c>
      <c r="AE102" s="467">
        <v>2</v>
      </c>
      <c r="AF102" s="467">
        <v>61</v>
      </c>
      <c r="AG102" s="934">
        <v>18</v>
      </c>
      <c r="AH102" s="908"/>
    </row>
    <row r="103" spans="1:34" ht="13.5" customHeight="1" thickBot="1" x14ac:dyDescent="0.3">
      <c r="A103" s="571">
        <v>78135</v>
      </c>
      <c r="B103" s="542"/>
      <c r="C103" s="542" t="s">
        <v>193</v>
      </c>
      <c r="D103" s="628"/>
      <c r="E103" s="650" t="s">
        <v>194</v>
      </c>
      <c r="F103" s="628">
        <v>500</v>
      </c>
      <c r="G103" s="598" t="s">
        <v>50</v>
      </c>
      <c r="H103" s="258">
        <v>25</v>
      </c>
      <c r="I103" s="435">
        <f t="shared" si="22"/>
        <v>25</v>
      </c>
      <c r="J103" s="490" t="s">
        <v>107</v>
      </c>
      <c r="K103" s="484">
        <v>0</v>
      </c>
      <c r="L103" s="295">
        <f t="shared" si="23"/>
        <v>0</v>
      </c>
      <c r="M103" s="201">
        <f t="shared" si="24"/>
        <v>0</v>
      </c>
      <c r="N103" s="201">
        <f t="shared" si="25"/>
        <v>0</v>
      </c>
      <c r="O103" s="80">
        <f t="shared" si="26"/>
        <v>0</v>
      </c>
      <c r="P103" s="924"/>
      <c r="Q103" s="967">
        <f t="shared" si="28"/>
        <v>968</v>
      </c>
      <c r="R103" s="925">
        <v>3680</v>
      </c>
      <c r="S103" s="925">
        <v>2442</v>
      </c>
      <c r="T103" s="965">
        <v>2036</v>
      </c>
      <c r="U103" s="965">
        <v>582</v>
      </c>
      <c r="V103" s="965">
        <v>522</v>
      </c>
      <c r="W103" s="925">
        <v>3412</v>
      </c>
      <c r="X103" s="253">
        <v>4300</v>
      </c>
      <c r="Y103" s="125">
        <v>3377</v>
      </c>
      <c r="Z103" s="253">
        <v>3559</v>
      </c>
      <c r="AA103" s="926">
        <f t="shared" si="27"/>
        <v>484</v>
      </c>
      <c r="AB103" s="932">
        <v>66</v>
      </c>
      <c r="AC103" s="933">
        <v>90</v>
      </c>
      <c r="AD103" s="467">
        <v>88</v>
      </c>
      <c r="AE103" s="467">
        <v>74</v>
      </c>
      <c r="AF103" s="467">
        <v>156</v>
      </c>
      <c r="AG103" s="934">
        <v>10</v>
      </c>
      <c r="AH103" s="908"/>
    </row>
    <row r="104" spans="1:34" ht="13.5" customHeight="1" thickBot="1" x14ac:dyDescent="0.3">
      <c r="A104" s="555">
        <v>78140</v>
      </c>
      <c r="B104" s="542"/>
      <c r="C104" s="542" t="s">
        <v>195</v>
      </c>
      <c r="D104" s="655"/>
      <c r="E104" s="650" t="s">
        <v>194</v>
      </c>
      <c r="F104" s="628">
        <v>500</v>
      </c>
      <c r="G104" s="598" t="s">
        <v>50</v>
      </c>
      <c r="H104" s="258">
        <v>10</v>
      </c>
      <c r="I104" s="435">
        <f>H104</f>
        <v>10</v>
      </c>
      <c r="J104" s="461" t="s">
        <v>107</v>
      </c>
      <c r="K104" s="484">
        <v>0</v>
      </c>
      <c r="L104" s="41">
        <f>IF(K104&gt;0,$N$2,0)</f>
        <v>0</v>
      </c>
      <c r="M104" s="38">
        <f>K104+L104</f>
        <v>0</v>
      </c>
      <c r="N104" s="38">
        <f>M104*I104</f>
        <v>0</v>
      </c>
      <c r="O104" s="44">
        <f>M104/F104</f>
        <v>0</v>
      </c>
      <c r="P104" s="924"/>
      <c r="Q104" s="967">
        <f t="shared" si="28"/>
        <v>112</v>
      </c>
      <c r="R104" s="1001">
        <v>2367</v>
      </c>
      <c r="S104" s="1001">
        <v>246</v>
      </c>
      <c r="T104" s="965">
        <v>218</v>
      </c>
      <c r="U104" s="965">
        <v>1856</v>
      </c>
      <c r="V104" s="965">
        <v>1224</v>
      </c>
      <c r="W104" s="1001">
        <v>2100</v>
      </c>
      <c r="X104" s="1002">
        <v>488</v>
      </c>
      <c r="Y104" s="230">
        <v>1789</v>
      </c>
      <c r="Z104" s="1002">
        <v>2025</v>
      </c>
      <c r="AA104" s="926">
        <f t="shared" si="27"/>
        <v>56</v>
      </c>
      <c r="AB104" s="947">
        <v>0</v>
      </c>
      <c r="AC104" s="933">
        <v>0</v>
      </c>
      <c r="AD104" s="467">
        <v>0</v>
      </c>
      <c r="AE104" s="467">
        <v>25</v>
      </c>
      <c r="AF104" s="467">
        <v>0</v>
      </c>
      <c r="AG104" s="934">
        <v>31</v>
      </c>
      <c r="AH104" s="908"/>
    </row>
    <row r="105" spans="1:34" ht="13.5" customHeight="1" thickBot="1" x14ac:dyDescent="0.3">
      <c r="A105" s="290">
        <v>78147</v>
      </c>
      <c r="B105" s="127"/>
      <c r="C105" s="127" t="s">
        <v>196</v>
      </c>
      <c r="D105" s="143"/>
      <c r="E105" s="195" t="s">
        <v>194</v>
      </c>
      <c r="F105" s="143">
        <v>500</v>
      </c>
      <c r="G105" s="153" t="s">
        <v>50</v>
      </c>
      <c r="H105" s="258">
        <v>0</v>
      </c>
      <c r="I105" s="435">
        <f>H105</f>
        <v>0</v>
      </c>
      <c r="J105" s="461" t="s">
        <v>107</v>
      </c>
      <c r="K105" s="484">
        <v>0</v>
      </c>
      <c r="L105" s="41">
        <f>IF(K105&gt;0,$N$2,0)</f>
        <v>0</v>
      </c>
      <c r="M105" s="38">
        <f>K105+L105</f>
        <v>0</v>
      </c>
      <c r="N105" s="38">
        <f>M105*I105</f>
        <v>0</v>
      </c>
      <c r="O105" s="44">
        <f>M105/F105</f>
        <v>0</v>
      </c>
      <c r="P105" s="924"/>
      <c r="Q105" s="967">
        <f t="shared" si="28"/>
        <v>412</v>
      </c>
      <c r="R105" s="1003">
        <v>1096</v>
      </c>
      <c r="S105" s="1003">
        <v>464</v>
      </c>
      <c r="T105" s="965">
        <v>450</v>
      </c>
      <c r="U105" s="965">
        <v>176</v>
      </c>
      <c r="V105" s="965">
        <v>110</v>
      </c>
      <c r="W105" s="1004"/>
      <c r="X105" s="1004"/>
      <c r="Y105" s="1004"/>
      <c r="Z105" s="1005"/>
      <c r="AA105" s="926">
        <f t="shared" si="27"/>
        <v>206</v>
      </c>
      <c r="AB105" s="979">
        <v>0</v>
      </c>
      <c r="AC105" s="977">
        <v>58</v>
      </c>
      <c r="AD105" s="522">
        <v>51</v>
      </c>
      <c r="AE105" s="522">
        <v>0</v>
      </c>
      <c r="AF105" s="522">
        <v>97</v>
      </c>
      <c r="AG105" s="978">
        <v>0</v>
      </c>
      <c r="AH105" s="908"/>
    </row>
    <row r="106" spans="1:34" ht="13.5" customHeight="1" thickBot="1" x14ac:dyDescent="0.3">
      <c r="A106" s="291"/>
      <c r="B106" s="196"/>
      <c r="C106" s="196"/>
      <c r="D106" s="197"/>
      <c r="E106" s="198"/>
      <c r="F106" s="197"/>
      <c r="G106" s="239"/>
      <c r="H106" s="261"/>
      <c r="I106" s="442"/>
      <c r="J106" s="494"/>
      <c r="K106" s="495"/>
      <c r="L106" s="240"/>
      <c r="M106" s="241"/>
      <c r="N106" s="241"/>
      <c r="O106" s="242"/>
      <c r="P106" s="924"/>
      <c r="Q106" s="995"/>
      <c r="R106" s="995"/>
      <c r="S106" s="995"/>
      <c r="T106" s="995"/>
      <c r="U106" s="995"/>
      <c r="V106" s="995"/>
      <c r="W106" s="995"/>
      <c r="X106" s="995"/>
      <c r="Y106" s="995"/>
      <c r="Z106" s="995"/>
      <c r="AA106" s="996"/>
      <c r="AB106" s="953"/>
      <c r="AC106" s="954"/>
      <c r="AD106" s="473"/>
      <c r="AE106" s="1006"/>
      <c r="AF106" s="473"/>
      <c r="AG106" s="955"/>
      <c r="AH106" s="908"/>
    </row>
    <row r="107" spans="1:34" ht="13.5" customHeight="1" thickBot="1" x14ac:dyDescent="0.3">
      <c r="A107" s="541" t="s">
        <v>79</v>
      </c>
      <c r="B107" s="567" t="s">
        <v>197</v>
      </c>
      <c r="C107" s="544" t="s">
        <v>78</v>
      </c>
      <c r="D107" s="315"/>
      <c r="E107" s="638"/>
      <c r="F107" s="316"/>
      <c r="G107" s="598"/>
      <c r="H107" s="262"/>
      <c r="I107" s="104"/>
      <c r="J107" s="482"/>
      <c r="K107" s="483"/>
      <c r="L107" s="107"/>
      <c r="M107" s="106"/>
      <c r="N107" s="106"/>
      <c r="O107" s="108"/>
      <c r="P107" s="924"/>
      <c r="Q107" s="995"/>
      <c r="R107" s="995"/>
      <c r="S107" s="995"/>
      <c r="T107" s="995"/>
      <c r="U107" s="995"/>
      <c r="V107" s="995"/>
      <c r="W107" s="995"/>
      <c r="X107" s="995"/>
      <c r="Y107" s="995"/>
      <c r="Z107" s="995"/>
      <c r="AA107" s="996"/>
      <c r="AB107" s="940"/>
      <c r="AC107" s="941"/>
      <c r="AD107" s="478"/>
      <c r="AE107" s="999"/>
      <c r="AF107" s="478"/>
      <c r="AG107" s="942"/>
      <c r="AH107" s="908"/>
    </row>
    <row r="108" spans="1:34" ht="13.5" customHeight="1" thickBot="1" x14ac:dyDescent="0.3">
      <c r="A108" s="288"/>
      <c r="B108" s="542" t="s">
        <v>160</v>
      </c>
      <c r="C108" s="653"/>
      <c r="D108" s="653"/>
      <c r="E108" s="654" t="s">
        <v>177</v>
      </c>
      <c r="F108" s="655">
        <v>1000</v>
      </c>
      <c r="G108" s="606" t="s">
        <v>77</v>
      </c>
      <c r="H108" s="267"/>
      <c r="I108" s="88"/>
      <c r="J108" s="467"/>
      <c r="K108" s="468"/>
      <c r="L108" s="41"/>
      <c r="M108" s="38"/>
      <c r="N108" s="38"/>
      <c r="O108" s="44"/>
      <c r="P108" s="924"/>
      <c r="Q108" s="993">
        <f>AA108*2</f>
        <v>3080</v>
      </c>
      <c r="R108" s="993">
        <v>6074</v>
      </c>
      <c r="S108" s="993">
        <v>3604</v>
      </c>
      <c r="T108" s="993">
        <v>2918</v>
      </c>
      <c r="U108" s="993">
        <v>2100</v>
      </c>
      <c r="V108" s="993">
        <v>2728</v>
      </c>
      <c r="W108" s="993">
        <v>6610</v>
      </c>
      <c r="X108" s="993">
        <v>5842</v>
      </c>
      <c r="Y108" s="993">
        <f t="shared" ref="Y108:Z108" si="29">SUM(Y112:Y123)</f>
        <v>6858</v>
      </c>
      <c r="Z108" s="993">
        <f t="shared" si="29"/>
        <v>6338</v>
      </c>
      <c r="AA108" s="926">
        <f>SUM(AB108:AG108)</f>
        <v>1540</v>
      </c>
      <c r="AB108" s="1007">
        <f>SUM(AB112:AB123)</f>
        <v>219</v>
      </c>
      <c r="AC108" s="1007">
        <f t="shared" ref="AC108:AG108" si="30">SUM(AC112:AC123)</f>
        <v>416</v>
      </c>
      <c r="AD108" s="1007">
        <f t="shared" si="30"/>
        <v>36</v>
      </c>
      <c r="AE108" s="1007">
        <f t="shared" si="30"/>
        <v>0</v>
      </c>
      <c r="AF108" s="1007">
        <f t="shared" si="30"/>
        <v>750</v>
      </c>
      <c r="AG108" s="1007">
        <f t="shared" si="30"/>
        <v>119</v>
      </c>
      <c r="AH108" s="908"/>
    </row>
    <row r="109" spans="1:34" ht="12.75" customHeight="1" x14ac:dyDescent="0.25">
      <c r="A109" s="541"/>
      <c r="B109" s="656" t="s">
        <v>178</v>
      </c>
      <c r="C109" s="542" t="s">
        <v>179</v>
      </c>
      <c r="D109" s="317" t="s">
        <v>198</v>
      </c>
      <c r="E109" s="560" t="s">
        <v>177</v>
      </c>
      <c r="F109" s="317">
        <v>1000</v>
      </c>
      <c r="G109" s="600" t="s">
        <v>77</v>
      </c>
      <c r="H109" s="267"/>
      <c r="I109" s="88"/>
      <c r="J109" s="467"/>
      <c r="K109" s="468"/>
      <c r="L109" s="41"/>
      <c r="M109" s="38"/>
      <c r="N109" s="38"/>
      <c r="O109" s="44"/>
      <c r="P109" s="924"/>
      <c r="Q109" s="995"/>
      <c r="R109" s="995"/>
      <c r="S109" s="995"/>
      <c r="T109" s="995"/>
      <c r="U109" s="995"/>
      <c r="V109" s="995"/>
      <c r="W109" s="995"/>
      <c r="X109" s="995"/>
      <c r="Y109" s="995"/>
      <c r="Z109" s="995"/>
      <c r="AA109" s="926"/>
      <c r="AB109" s="927"/>
      <c r="AC109" s="928"/>
      <c r="AD109" s="929"/>
      <c r="AE109" s="1008"/>
      <c r="AF109" s="929"/>
      <c r="AG109" s="930"/>
      <c r="AH109" s="908"/>
    </row>
    <row r="110" spans="1:34" ht="12.75" customHeight="1" x14ac:dyDescent="0.25">
      <c r="A110" s="541"/>
      <c r="B110" s="645" t="s">
        <v>181</v>
      </c>
      <c r="C110" s="542"/>
      <c r="D110" s="316"/>
      <c r="E110" s="638"/>
      <c r="F110" s="316"/>
      <c r="G110" s="598"/>
      <c r="H110" s="267"/>
      <c r="I110" s="443"/>
      <c r="J110" s="467"/>
      <c r="K110" s="468"/>
      <c r="L110" s="41"/>
      <c r="M110" s="38"/>
      <c r="N110" s="38"/>
      <c r="O110" s="44"/>
      <c r="P110" s="924"/>
      <c r="Q110" s="995"/>
      <c r="R110" s="995"/>
      <c r="S110" s="995"/>
      <c r="T110" s="995"/>
      <c r="U110" s="995"/>
      <c r="V110" s="995"/>
      <c r="W110" s="995"/>
      <c r="X110" s="995"/>
      <c r="Y110" s="995"/>
      <c r="Z110" s="995"/>
      <c r="AA110" s="926"/>
      <c r="AB110" s="932"/>
      <c r="AC110" s="933"/>
      <c r="AD110" s="467"/>
      <c r="AE110" s="997"/>
      <c r="AF110" s="467"/>
      <c r="AG110" s="934"/>
      <c r="AH110" s="908"/>
    </row>
    <row r="111" spans="1:34" ht="13.5" customHeight="1" thickBot="1" x14ac:dyDescent="0.3">
      <c r="A111" s="541"/>
      <c r="B111" s="542" t="s">
        <v>182</v>
      </c>
      <c r="C111" s="542"/>
      <c r="D111" s="647"/>
      <c r="E111" s="638"/>
      <c r="F111" s="316"/>
      <c r="G111" s="598"/>
      <c r="H111" s="268"/>
      <c r="I111" s="88"/>
      <c r="J111" s="478"/>
      <c r="K111" s="479"/>
      <c r="L111" s="102"/>
      <c r="M111" s="101"/>
      <c r="N111" s="101"/>
      <c r="O111" s="103"/>
      <c r="P111" s="924"/>
      <c r="Q111" s="995"/>
      <c r="R111" s="995"/>
      <c r="S111" s="995"/>
      <c r="T111" s="995"/>
      <c r="U111" s="995"/>
      <c r="V111" s="995"/>
      <c r="W111" s="995"/>
      <c r="X111" s="995"/>
      <c r="Y111" s="995"/>
      <c r="Z111" s="995"/>
      <c r="AA111" s="926"/>
      <c r="AB111" s="932"/>
      <c r="AC111" s="933"/>
      <c r="AD111" s="467"/>
      <c r="AE111" s="997"/>
      <c r="AF111" s="467"/>
      <c r="AG111" s="934"/>
      <c r="AH111" s="908"/>
    </row>
    <row r="112" spans="1:34" ht="13.5" customHeight="1" thickBot="1" x14ac:dyDescent="0.3">
      <c r="A112" s="571">
        <v>78095</v>
      </c>
      <c r="B112" s="542" t="s">
        <v>183</v>
      </c>
      <c r="C112" s="542" t="s">
        <v>199</v>
      </c>
      <c r="D112" s="628"/>
      <c r="E112" s="650" t="s">
        <v>177</v>
      </c>
      <c r="F112" s="628">
        <v>1000</v>
      </c>
      <c r="G112" s="598" t="s">
        <v>77</v>
      </c>
      <c r="H112" s="258">
        <v>0</v>
      </c>
      <c r="I112" s="435">
        <f t="shared" ref="I112:I123" si="31">H112</f>
        <v>0</v>
      </c>
      <c r="J112" s="490" t="s">
        <v>107</v>
      </c>
      <c r="K112" s="484">
        <v>0</v>
      </c>
      <c r="L112" s="295">
        <f t="shared" ref="L112:L123" si="32">IF(K112&gt;0,$N$2,0)</f>
        <v>0</v>
      </c>
      <c r="M112" s="201">
        <f t="shared" ref="M112:M123" si="33">K112+L112</f>
        <v>0</v>
      </c>
      <c r="N112" s="201">
        <f t="shared" ref="N112:N123" si="34">M112*I112</f>
        <v>0</v>
      </c>
      <c r="O112" s="80">
        <f t="shared" ref="O112:O123" si="35">M112/F112</f>
        <v>0</v>
      </c>
      <c r="P112" s="924"/>
      <c r="Q112" s="967">
        <f t="shared" ref="Q112:Q123" si="36">AA112*2</f>
        <v>1110</v>
      </c>
      <c r="R112" s="967">
        <v>1346</v>
      </c>
      <c r="S112" s="967">
        <v>1134</v>
      </c>
      <c r="T112" s="965">
        <v>1159</v>
      </c>
      <c r="U112" s="965">
        <v>284</v>
      </c>
      <c r="V112" s="965">
        <v>502</v>
      </c>
      <c r="W112" s="253">
        <v>1956</v>
      </c>
      <c r="X112" s="253">
        <v>2078</v>
      </c>
      <c r="Y112" s="125">
        <v>1912</v>
      </c>
      <c r="Z112" s="253">
        <v>2580</v>
      </c>
      <c r="AA112" s="926">
        <f t="shared" ref="AA112:AA123" si="37">SUM(AB112:AG112)</f>
        <v>555</v>
      </c>
      <c r="AB112" s="932">
        <v>37</v>
      </c>
      <c r="AC112" s="933">
        <v>265</v>
      </c>
      <c r="AD112" s="467">
        <v>22</v>
      </c>
      <c r="AE112" s="467"/>
      <c r="AF112" s="467">
        <v>231</v>
      </c>
      <c r="AG112" s="934">
        <v>0</v>
      </c>
      <c r="AH112" s="908"/>
    </row>
    <row r="113" spans="1:34" ht="13.5" customHeight="1" thickBot="1" x14ac:dyDescent="0.3">
      <c r="A113" s="571">
        <v>78096</v>
      </c>
      <c r="B113" s="557" t="s">
        <v>184</v>
      </c>
      <c r="C113" s="542" t="s">
        <v>200</v>
      </c>
      <c r="D113" s="628"/>
      <c r="E113" s="650" t="s">
        <v>188</v>
      </c>
      <c r="F113" s="628">
        <v>1000</v>
      </c>
      <c r="G113" s="598" t="s">
        <v>77</v>
      </c>
      <c r="H113" s="258">
        <v>0</v>
      </c>
      <c r="I113" s="435">
        <f t="shared" si="31"/>
        <v>0</v>
      </c>
      <c r="J113" s="490" t="s">
        <v>107</v>
      </c>
      <c r="K113" s="484">
        <v>0</v>
      </c>
      <c r="L113" s="295">
        <f t="shared" si="32"/>
        <v>0</v>
      </c>
      <c r="M113" s="201">
        <f t="shared" si="33"/>
        <v>0</v>
      </c>
      <c r="N113" s="201">
        <f t="shared" si="34"/>
        <v>0</v>
      </c>
      <c r="O113" s="80">
        <f t="shared" si="35"/>
        <v>0</v>
      </c>
      <c r="P113" s="924"/>
      <c r="Q113" s="967">
        <f t="shared" si="36"/>
        <v>0</v>
      </c>
      <c r="R113" s="925">
        <v>574</v>
      </c>
      <c r="S113" s="925">
        <v>218</v>
      </c>
      <c r="T113" s="965">
        <v>0</v>
      </c>
      <c r="U113" s="965">
        <v>386</v>
      </c>
      <c r="V113" s="965">
        <v>352</v>
      </c>
      <c r="W113" s="925">
        <v>232</v>
      </c>
      <c r="X113" s="253">
        <v>0</v>
      </c>
      <c r="Y113" s="125">
        <v>177</v>
      </c>
      <c r="Z113" s="253">
        <v>0</v>
      </c>
      <c r="AA113" s="926">
        <f t="shared" si="37"/>
        <v>0</v>
      </c>
      <c r="AB113" s="932">
        <v>0</v>
      </c>
      <c r="AC113" s="933">
        <v>0</v>
      </c>
      <c r="AD113" s="467">
        <v>0</v>
      </c>
      <c r="AE113" s="467"/>
      <c r="AF113" s="467">
        <v>0</v>
      </c>
      <c r="AG113" s="934">
        <v>0</v>
      </c>
      <c r="AH113" s="908"/>
    </row>
    <row r="114" spans="1:34" ht="13.5" customHeight="1" thickBot="1" x14ac:dyDescent="0.3">
      <c r="A114" s="571">
        <v>78097</v>
      </c>
      <c r="B114" s="542" t="s">
        <v>185</v>
      </c>
      <c r="C114" s="542" t="s">
        <v>201</v>
      </c>
      <c r="D114" s="628"/>
      <c r="E114" s="650" t="s">
        <v>188</v>
      </c>
      <c r="F114" s="628">
        <v>1000</v>
      </c>
      <c r="G114" s="598" t="s">
        <v>77</v>
      </c>
      <c r="H114" s="258">
        <v>0</v>
      </c>
      <c r="I114" s="435">
        <f t="shared" si="31"/>
        <v>0</v>
      </c>
      <c r="J114" s="490" t="s">
        <v>107</v>
      </c>
      <c r="K114" s="484">
        <v>0</v>
      </c>
      <c r="L114" s="295">
        <f t="shared" si="32"/>
        <v>0</v>
      </c>
      <c r="M114" s="201">
        <f t="shared" si="33"/>
        <v>0</v>
      </c>
      <c r="N114" s="201">
        <f t="shared" si="34"/>
        <v>0</v>
      </c>
      <c r="O114" s="80">
        <f t="shared" si="35"/>
        <v>0</v>
      </c>
      <c r="P114" s="924"/>
      <c r="Q114" s="967">
        <f t="shared" si="36"/>
        <v>34</v>
      </c>
      <c r="R114" s="925">
        <v>297</v>
      </c>
      <c r="S114" s="925">
        <v>6</v>
      </c>
      <c r="T114" s="965">
        <v>0</v>
      </c>
      <c r="U114" s="965">
        <v>58</v>
      </c>
      <c r="V114" s="965">
        <v>0</v>
      </c>
      <c r="W114" s="925">
        <v>194</v>
      </c>
      <c r="X114" s="253">
        <v>0</v>
      </c>
      <c r="Y114" s="125">
        <v>2</v>
      </c>
      <c r="Z114" s="253">
        <v>0</v>
      </c>
      <c r="AA114" s="926">
        <f t="shared" si="37"/>
        <v>17</v>
      </c>
      <c r="AB114" s="932">
        <v>17</v>
      </c>
      <c r="AC114" s="933">
        <v>0</v>
      </c>
      <c r="AD114" s="467">
        <v>0</v>
      </c>
      <c r="AE114" s="467"/>
      <c r="AF114" s="467">
        <v>0</v>
      </c>
      <c r="AG114" s="934">
        <v>0</v>
      </c>
      <c r="AH114" s="908"/>
    </row>
    <row r="115" spans="1:34" ht="13.5" customHeight="1" thickBot="1" x14ac:dyDescent="0.3">
      <c r="A115" s="571">
        <v>78100</v>
      </c>
      <c r="B115" s="542"/>
      <c r="C115" s="542" t="s">
        <v>191</v>
      </c>
      <c r="D115" s="628"/>
      <c r="E115" s="650" t="s">
        <v>177</v>
      </c>
      <c r="F115" s="628">
        <v>1000</v>
      </c>
      <c r="G115" s="598" t="s">
        <v>77</v>
      </c>
      <c r="H115" s="258">
        <v>0</v>
      </c>
      <c r="I115" s="435">
        <f t="shared" si="31"/>
        <v>0</v>
      </c>
      <c r="J115" s="490" t="s">
        <v>107</v>
      </c>
      <c r="K115" s="484">
        <v>0</v>
      </c>
      <c r="L115" s="295">
        <f t="shared" si="32"/>
        <v>0</v>
      </c>
      <c r="M115" s="201">
        <f t="shared" si="33"/>
        <v>0</v>
      </c>
      <c r="N115" s="201">
        <f t="shared" si="34"/>
        <v>0</v>
      </c>
      <c r="O115" s="80">
        <f t="shared" si="35"/>
        <v>0</v>
      </c>
      <c r="P115" s="924"/>
      <c r="Q115" s="967">
        <f t="shared" si="36"/>
        <v>118</v>
      </c>
      <c r="R115" s="925">
        <v>912</v>
      </c>
      <c r="S115" s="925">
        <v>624</v>
      </c>
      <c r="T115" s="965">
        <v>661</v>
      </c>
      <c r="U115" s="965">
        <v>392</v>
      </c>
      <c r="V115" s="965">
        <v>1075</v>
      </c>
      <c r="W115" s="925">
        <v>640</v>
      </c>
      <c r="X115" s="253">
        <v>830</v>
      </c>
      <c r="Y115" s="125">
        <v>675</v>
      </c>
      <c r="Z115" s="253">
        <v>1168</v>
      </c>
      <c r="AA115" s="926">
        <f t="shared" si="37"/>
        <v>59</v>
      </c>
      <c r="AB115" s="932">
        <v>5</v>
      </c>
      <c r="AC115" s="933">
        <v>0</v>
      </c>
      <c r="AD115" s="467">
        <v>0</v>
      </c>
      <c r="AE115" s="467"/>
      <c r="AF115" s="467">
        <v>52</v>
      </c>
      <c r="AG115" s="934">
        <v>2</v>
      </c>
      <c r="AH115" s="908"/>
    </row>
    <row r="116" spans="1:34" ht="13.5" customHeight="1" thickBot="1" x14ac:dyDescent="0.3">
      <c r="A116" s="571">
        <v>78101</v>
      </c>
      <c r="B116" s="542"/>
      <c r="C116" s="542" t="s">
        <v>202</v>
      </c>
      <c r="D116" s="628"/>
      <c r="E116" s="650" t="s">
        <v>188</v>
      </c>
      <c r="F116" s="628">
        <v>1000</v>
      </c>
      <c r="G116" s="598" t="s">
        <v>77</v>
      </c>
      <c r="H116" s="258">
        <v>0</v>
      </c>
      <c r="I116" s="435">
        <f t="shared" si="31"/>
        <v>0</v>
      </c>
      <c r="J116" s="490" t="s">
        <v>107</v>
      </c>
      <c r="K116" s="484">
        <v>0</v>
      </c>
      <c r="L116" s="295">
        <f t="shared" si="32"/>
        <v>0</v>
      </c>
      <c r="M116" s="201">
        <f t="shared" si="33"/>
        <v>0</v>
      </c>
      <c r="N116" s="201">
        <f t="shared" si="34"/>
        <v>0</v>
      </c>
      <c r="O116" s="80">
        <f t="shared" si="35"/>
        <v>0</v>
      </c>
      <c r="P116" s="924"/>
      <c r="Q116" s="967">
        <f t="shared" si="36"/>
        <v>0</v>
      </c>
      <c r="R116" s="925">
        <v>370</v>
      </c>
      <c r="S116" s="925">
        <v>0</v>
      </c>
      <c r="T116" s="965">
        <v>0</v>
      </c>
      <c r="U116" s="965">
        <v>0</v>
      </c>
      <c r="V116" s="965">
        <v>0</v>
      </c>
      <c r="W116" s="925">
        <v>0</v>
      </c>
      <c r="X116" s="253">
        <v>0</v>
      </c>
      <c r="Y116" s="125">
        <v>1474</v>
      </c>
      <c r="Z116" s="253">
        <v>0</v>
      </c>
      <c r="AA116" s="926">
        <f t="shared" si="37"/>
        <v>0</v>
      </c>
      <c r="AB116" s="932">
        <v>0</v>
      </c>
      <c r="AC116" s="933">
        <v>0</v>
      </c>
      <c r="AD116" s="467">
        <v>0</v>
      </c>
      <c r="AE116" s="467"/>
      <c r="AF116" s="467">
        <v>0</v>
      </c>
      <c r="AG116" s="934">
        <v>0</v>
      </c>
      <c r="AH116" s="908"/>
    </row>
    <row r="117" spans="1:34" ht="13.5" customHeight="1" thickBot="1" x14ac:dyDescent="0.3">
      <c r="A117" s="571">
        <v>78102</v>
      </c>
      <c r="B117" s="542"/>
      <c r="C117" s="542" t="s">
        <v>203</v>
      </c>
      <c r="D117" s="628"/>
      <c r="E117" s="650" t="s">
        <v>188</v>
      </c>
      <c r="F117" s="628">
        <v>1000</v>
      </c>
      <c r="G117" s="598" t="s">
        <v>77</v>
      </c>
      <c r="H117" s="258">
        <v>0</v>
      </c>
      <c r="I117" s="435">
        <f t="shared" si="31"/>
        <v>0</v>
      </c>
      <c r="J117" s="490" t="s">
        <v>107</v>
      </c>
      <c r="K117" s="484">
        <v>0</v>
      </c>
      <c r="L117" s="295">
        <f t="shared" si="32"/>
        <v>0</v>
      </c>
      <c r="M117" s="201">
        <f t="shared" si="33"/>
        <v>0</v>
      </c>
      <c r="N117" s="201">
        <f t="shared" si="34"/>
        <v>0</v>
      </c>
      <c r="O117" s="80">
        <f t="shared" si="35"/>
        <v>0</v>
      </c>
      <c r="P117" s="924"/>
      <c r="Q117" s="967">
        <f t="shared" si="36"/>
        <v>120</v>
      </c>
      <c r="R117" s="967">
        <v>209</v>
      </c>
      <c r="S117" s="967">
        <v>0</v>
      </c>
      <c r="T117" s="965">
        <v>0</v>
      </c>
      <c r="U117" s="965">
        <v>0</v>
      </c>
      <c r="V117" s="965">
        <v>0</v>
      </c>
      <c r="W117" s="253">
        <v>0</v>
      </c>
      <c r="X117" s="253">
        <v>0</v>
      </c>
      <c r="Y117" s="125">
        <v>0</v>
      </c>
      <c r="Z117" s="253">
        <v>0</v>
      </c>
      <c r="AA117" s="926">
        <f t="shared" si="37"/>
        <v>60</v>
      </c>
      <c r="AB117" s="932">
        <v>0</v>
      </c>
      <c r="AC117" s="933">
        <v>0</v>
      </c>
      <c r="AD117" s="467">
        <v>0</v>
      </c>
      <c r="AE117" s="467"/>
      <c r="AF117" s="467">
        <v>0</v>
      </c>
      <c r="AG117" s="934">
        <v>60</v>
      </c>
      <c r="AH117" s="908"/>
    </row>
    <row r="118" spans="1:34" ht="13.5" customHeight="1" thickBot="1" x14ac:dyDescent="0.3">
      <c r="A118" s="571">
        <v>78105</v>
      </c>
      <c r="B118" s="542"/>
      <c r="C118" s="542" t="s">
        <v>204</v>
      </c>
      <c r="D118" s="628"/>
      <c r="E118" s="650" t="s">
        <v>177</v>
      </c>
      <c r="F118" s="628">
        <v>1000</v>
      </c>
      <c r="G118" s="598" t="s">
        <v>77</v>
      </c>
      <c r="H118" s="258">
        <v>0</v>
      </c>
      <c r="I118" s="435">
        <f t="shared" si="31"/>
        <v>0</v>
      </c>
      <c r="J118" s="490" t="s">
        <v>107</v>
      </c>
      <c r="K118" s="484">
        <v>0</v>
      </c>
      <c r="L118" s="295">
        <f t="shared" si="32"/>
        <v>0</v>
      </c>
      <c r="M118" s="201">
        <f t="shared" si="33"/>
        <v>0</v>
      </c>
      <c r="N118" s="201">
        <f t="shared" si="34"/>
        <v>0</v>
      </c>
      <c r="O118" s="80">
        <f t="shared" si="35"/>
        <v>0</v>
      </c>
      <c r="P118" s="924"/>
      <c r="Q118" s="967">
        <f t="shared" si="36"/>
        <v>612</v>
      </c>
      <c r="R118" s="925">
        <v>409</v>
      </c>
      <c r="S118" s="925">
        <v>614</v>
      </c>
      <c r="T118" s="965">
        <v>273</v>
      </c>
      <c r="U118" s="965">
        <v>88</v>
      </c>
      <c r="V118" s="965">
        <v>19</v>
      </c>
      <c r="W118" s="925">
        <v>1266</v>
      </c>
      <c r="X118" s="253">
        <v>1082</v>
      </c>
      <c r="Y118" s="125">
        <v>846</v>
      </c>
      <c r="Z118" s="253">
        <v>888</v>
      </c>
      <c r="AA118" s="926">
        <f t="shared" si="37"/>
        <v>306</v>
      </c>
      <c r="AB118" s="932">
        <v>63</v>
      </c>
      <c r="AC118" s="933">
        <v>7</v>
      </c>
      <c r="AD118" s="467">
        <v>0</v>
      </c>
      <c r="AE118" s="467"/>
      <c r="AF118" s="467">
        <v>181</v>
      </c>
      <c r="AG118" s="934">
        <v>55</v>
      </c>
      <c r="AH118" s="908"/>
    </row>
    <row r="119" spans="1:34" ht="13.5" customHeight="1" thickBot="1" x14ac:dyDescent="0.3">
      <c r="A119" s="555">
        <v>78110</v>
      </c>
      <c r="B119" s="542"/>
      <c r="C119" s="542" t="s">
        <v>205</v>
      </c>
      <c r="D119" s="628"/>
      <c r="E119" s="650" t="s">
        <v>188</v>
      </c>
      <c r="F119" s="628">
        <v>1000</v>
      </c>
      <c r="G119" s="598" t="s">
        <v>77</v>
      </c>
      <c r="H119" s="258">
        <v>0</v>
      </c>
      <c r="I119" s="435">
        <f t="shared" si="31"/>
        <v>0</v>
      </c>
      <c r="J119" s="461" t="s">
        <v>107</v>
      </c>
      <c r="K119" s="484">
        <v>0</v>
      </c>
      <c r="L119" s="41">
        <f t="shared" si="32"/>
        <v>0</v>
      </c>
      <c r="M119" s="38">
        <f t="shared" si="33"/>
        <v>0</v>
      </c>
      <c r="N119" s="38">
        <f t="shared" si="34"/>
        <v>0</v>
      </c>
      <c r="O119" s="44">
        <f t="shared" si="35"/>
        <v>0</v>
      </c>
      <c r="P119" s="924"/>
      <c r="Q119" s="967">
        <f t="shared" si="36"/>
        <v>56</v>
      </c>
      <c r="R119" s="925">
        <v>163</v>
      </c>
      <c r="S119" s="925">
        <v>10</v>
      </c>
      <c r="T119" s="965">
        <v>10</v>
      </c>
      <c r="U119" s="965">
        <v>556</v>
      </c>
      <c r="V119" s="965">
        <v>0</v>
      </c>
      <c r="W119" s="925">
        <v>352</v>
      </c>
      <c r="X119" s="253">
        <v>512</v>
      </c>
      <c r="Y119" s="125">
        <v>251</v>
      </c>
      <c r="Z119" s="253">
        <v>556</v>
      </c>
      <c r="AA119" s="926">
        <f t="shared" si="37"/>
        <v>28</v>
      </c>
      <c r="AB119" s="932">
        <v>28</v>
      </c>
      <c r="AC119" s="933">
        <v>0</v>
      </c>
      <c r="AD119" s="467">
        <v>0</v>
      </c>
      <c r="AE119" s="467"/>
      <c r="AF119" s="467">
        <v>0</v>
      </c>
      <c r="AG119" s="934">
        <v>0</v>
      </c>
      <c r="AH119" s="908"/>
    </row>
    <row r="120" spans="1:34" ht="13.5" customHeight="1" thickBot="1" x14ac:dyDescent="0.3">
      <c r="A120" s="555">
        <v>78112</v>
      </c>
      <c r="B120" s="542"/>
      <c r="C120" s="542" t="s">
        <v>206</v>
      </c>
      <c r="D120" s="628"/>
      <c r="E120" s="650" t="s">
        <v>188</v>
      </c>
      <c r="F120" s="628">
        <v>1000</v>
      </c>
      <c r="G120" s="598" t="s">
        <v>77</v>
      </c>
      <c r="H120" s="258">
        <v>0</v>
      </c>
      <c r="I120" s="435">
        <f t="shared" si="31"/>
        <v>0</v>
      </c>
      <c r="J120" s="490" t="s">
        <v>107</v>
      </c>
      <c r="K120" s="491">
        <v>0</v>
      </c>
      <c r="L120" s="295">
        <f t="shared" si="32"/>
        <v>0</v>
      </c>
      <c r="M120" s="201">
        <f t="shared" si="33"/>
        <v>0</v>
      </c>
      <c r="N120" s="201">
        <f t="shared" si="34"/>
        <v>0</v>
      </c>
      <c r="O120" s="80">
        <f t="shared" si="35"/>
        <v>0</v>
      </c>
      <c r="P120" s="924"/>
      <c r="Q120" s="967">
        <f t="shared" si="36"/>
        <v>0</v>
      </c>
      <c r="R120" s="925">
        <v>42</v>
      </c>
      <c r="S120" s="925">
        <v>188</v>
      </c>
      <c r="T120" s="965">
        <v>0</v>
      </c>
      <c r="U120" s="965">
        <v>0</v>
      </c>
      <c r="V120" s="965">
        <v>0</v>
      </c>
      <c r="W120" s="925">
        <v>0</v>
      </c>
      <c r="X120" s="253">
        <v>156</v>
      </c>
      <c r="Y120" s="125">
        <v>151</v>
      </c>
      <c r="Z120" s="253">
        <v>0</v>
      </c>
      <c r="AA120" s="926">
        <f t="shared" si="37"/>
        <v>0</v>
      </c>
      <c r="AB120" s="932">
        <v>0</v>
      </c>
      <c r="AC120" s="933">
        <v>0</v>
      </c>
      <c r="AD120" s="467">
        <v>0</v>
      </c>
      <c r="AE120" s="467"/>
      <c r="AF120" s="467">
        <v>0</v>
      </c>
      <c r="AG120" s="934">
        <v>0</v>
      </c>
      <c r="AH120" s="908"/>
    </row>
    <row r="121" spans="1:34" ht="13.5" customHeight="1" thickBot="1" x14ac:dyDescent="0.3">
      <c r="A121" s="555">
        <v>78115</v>
      </c>
      <c r="B121" s="646"/>
      <c r="C121" s="542" t="s">
        <v>193</v>
      </c>
      <c r="D121" s="650"/>
      <c r="E121" s="628" t="s">
        <v>177</v>
      </c>
      <c r="F121" s="628">
        <v>1000</v>
      </c>
      <c r="G121" s="598" t="s">
        <v>77</v>
      </c>
      <c r="H121" s="258">
        <v>0</v>
      </c>
      <c r="I121" s="435">
        <f t="shared" si="31"/>
        <v>0</v>
      </c>
      <c r="J121" s="461" t="s">
        <v>107</v>
      </c>
      <c r="K121" s="484">
        <v>0</v>
      </c>
      <c r="L121" s="41">
        <f t="shared" si="32"/>
        <v>0</v>
      </c>
      <c r="M121" s="38">
        <f t="shared" si="33"/>
        <v>0</v>
      </c>
      <c r="N121" s="38">
        <f t="shared" si="34"/>
        <v>0</v>
      </c>
      <c r="O121" s="44">
        <f t="shared" si="35"/>
        <v>0</v>
      </c>
      <c r="P121" s="924"/>
      <c r="Q121" s="967">
        <f t="shared" si="36"/>
        <v>794</v>
      </c>
      <c r="R121" s="925">
        <v>650</v>
      </c>
      <c r="S121" s="925">
        <v>522</v>
      </c>
      <c r="T121" s="965">
        <v>669</v>
      </c>
      <c r="U121" s="965">
        <v>200</v>
      </c>
      <c r="V121" s="965">
        <v>230</v>
      </c>
      <c r="W121" s="925">
        <v>1306</v>
      </c>
      <c r="X121" s="253">
        <v>868</v>
      </c>
      <c r="Y121" s="125">
        <v>1041</v>
      </c>
      <c r="Z121" s="253">
        <v>843</v>
      </c>
      <c r="AA121" s="926">
        <f t="shared" si="37"/>
        <v>397</v>
      </c>
      <c r="AB121" s="932">
        <v>26</v>
      </c>
      <c r="AC121" s="933">
        <v>128</v>
      </c>
      <c r="AD121" s="467">
        <v>14</v>
      </c>
      <c r="AE121" s="467"/>
      <c r="AF121" s="467">
        <v>227</v>
      </c>
      <c r="AG121" s="934">
        <v>2</v>
      </c>
      <c r="AH121" s="908"/>
    </row>
    <row r="122" spans="1:34" ht="13.5" customHeight="1" thickBot="1" x14ac:dyDescent="0.3">
      <c r="A122" s="555">
        <v>78120</v>
      </c>
      <c r="B122" s="542"/>
      <c r="C122" s="542" t="s">
        <v>207</v>
      </c>
      <c r="D122" s="628"/>
      <c r="E122" s="650" t="s">
        <v>208</v>
      </c>
      <c r="F122" s="628">
        <v>500</v>
      </c>
      <c r="G122" s="598" t="s">
        <v>77</v>
      </c>
      <c r="H122" s="258">
        <v>0</v>
      </c>
      <c r="I122" s="435">
        <f t="shared" si="31"/>
        <v>0</v>
      </c>
      <c r="J122" s="461" t="s">
        <v>107</v>
      </c>
      <c r="K122" s="484">
        <v>0</v>
      </c>
      <c r="L122" s="41">
        <f t="shared" si="32"/>
        <v>0</v>
      </c>
      <c r="M122" s="38">
        <f t="shared" si="33"/>
        <v>0</v>
      </c>
      <c r="N122" s="38">
        <f t="shared" si="34"/>
        <v>0</v>
      </c>
      <c r="O122" s="80">
        <f t="shared" si="35"/>
        <v>0</v>
      </c>
      <c r="P122" s="924"/>
      <c r="Q122" s="967">
        <f t="shared" si="36"/>
        <v>188</v>
      </c>
      <c r="R122" s="925">
        <v>512</v>
      </c>
      <c r="S122" s="925">
        <v>90</v>
      </c>
      <c r="T122" s="965">
        <v>70</v>
      </c>
      <c r="U122" s="965">
        <v>84</v>
      </c>
      <c r="V122" s="965">
        <v>69</v>
      </c>
      <c r="W122" s="925">
        <v>172</v>
      </c>
      <c r="X122" s="253">
        <v>292</v>
      </c>
      <c r="Y122" s="125">
        <v>243</v>
      </c>
      <c r="Z122" s="253">
        <v>279</v>
      </c>
      <c r="AA122" s="926">
        <f t="shared" si="37"/>
        <v>94</v>
      </c>
      <c r="AB122" s="932">
        <v>43</v>
      </c>
      <c r="AC122" s="933">
        <v>0</v>
      </c>
      <c r="AD122" s="467">
        <v>0</v>
      </c>
      <c r="AE122" s="467"/>
      <c r="AF122" s="467">
        <v>51</v>
      </c>
      <c r="AG122" s="934">
        <v>0</v>
      </c>
      <c r="AH122" s="908"/>
    </row>
    <row r="123" spans="1:34" ht="13.5" customHeight="1" thickBot="1" x14ac:dyDescent="0.3">
      <c r="A123" s="555">
        <v>78122</v>
      </c>
      <c r="B123" s="542"/>
      <c r="C123" s="542" t="s">
        <v>209</v>
      </c>
      <c r="D123" s="628"/>
      <c r="E123" s="650" t="s">
        <v>208</v>
      </c>
      <c r="F123" s="628">
        <v>500</v>
      </c>
      <c r="G123" s="598" t="s">
        <v>77</v>
      </c>
      <c r="H123" s="258">
        <v>0</v>
      </c>
      <c r="I123" s="435">
        <f t="shared" si="31"/>
        <v>0</v>
      </c>
      <c r="J123" s="461" t="s">
        <v>107</v>
      </c>
      <c r="K123" s="484">
        <v>0</v>
      </c>
      <c r="L123" s="41">
        <f t="shared" si="32"/>
        <v>0</v>
      </c>
      <c r="M123" s="38">
        <f t="shared" si="33"/>
        <v>0</v>
      </c>
      <c r="N123" s="38">
        <f t="shared" si="34"/>
        <v>0</v>
      </c>
      <c r="O123" s="80">
        <f t="shared" si="35"/>
        <v>0</v>
      </c>
      <c r="P123" s="924"/>
      <c r="Q123" s="967">
        <f t="shared" si="36"/>
        <v>48</v>
      </c>
      <c r="R123" s="925">
        <v>590</v>
      </c>
      <c r="S123" s="925">
        <v>198</v>
      </c>
      <c r="T123" s="965">
        <v>76</v>
      </c>
      <c r="U123" s="965">
        <v>52</v>
      </c>
      <c r="V123" s="965">
        <v>481</v>
      </c>
      <c r="W123" s="925">
        <v>492</v>
      </c>
      <c r="X123" s="253">
        <v>24</v>
      </c>
      <c r="Y123" s="125">
        <v>86</v>
      </c>
      <c r="Z123" s="253">
        <v>24</v>
      </c>
      <c r="AA123" s="926">
        <f t="shared" si="37"/>
        <v>24</v>
      </c>
      <c r="AB123" s="932">
        <v>0</v>
      </c>
      <c r="AC123" s="933">
        <v>16</v>
      </c>
      <c r="AD123" s="467">
        <v>0</v>
      </c>
      <c r="AE123" s="467"/>
      <c r="AF123" s="467">
        <v>8</v>
      </c>
      <c r="AG123" s="934">
        <v>0</v>
      </c>
      <c r="AH123" s="908"/>
    </row>
    <row r="124" spans="1:34" ht="13.5" customHeight="1" thickBot="1" x14ac:dyDescent="0.3">
      <c r="A124" s="572"/>
      <c r="B124" s="639"/>
      <c r="C124" s="563"/>
      <c r="D124" s="574"/>
      <c r="E124" s="651"/>
      <c r="F124" s="574"/>
      <c r="G124" s="569"/>
      <c r="H124" s="260"/>
      <c r="I124" s="441"/>
      <c r="J124" s="492"/>
      <c r="K124" s="493"/>
      <c r="L124" s="99"/>
      <c r="M124" s="50"/>
      <c r="N124" s="50"/>
      <c r="O124" s="56"/>
      <c r="P124" s="924"/>
      <c r="Q124" s="995"/>
      <c r="R124" s="995"/>
      <c r="S124" s="995"/>
      <c r="T124" s="995"/>
      <c r="U124" s="995"/>
      <c r="V124" s="995"/>
      <c r="W124" s="995"/>
      <c r="X124" s="995"/>
      <c r="Y124" s="995"/>
      <c r="Z124" s="995"/>
      <c r="AA124" s="996"/>
      <c r="AB124" s="1009"/>
      <c r="AC124" s="1010"/>
      <c r="AD124" s="528"/>
      <c r="AE124" s="1011"/>
      <c r="AF124" s="528"/>
      <c r="AG124" s="1012"/>
      <c r="AH124" s="908"/>
    </row>
    <row r="125" spans="1:34" ht="13.5" customHeight="1" thickBot="1" x14ac:dyDescent="0.3">
      <c r="A125" s="652" t="s">
        <v>79</v>
      </c>
      <c r="B125" s="662" t="s">
        <v>210</v>
      </c>
      <c r="C125" s="538" t="s">
        <v>169</v>
      </c>
      <c r="D125" s="129"/>
      <c r="E125" s="129" t="s">
        <v>212</v>
      </c>
      <c r="F125" s="609">
        <v>540</v>
      </c>
      <c r="G125" s="607" t="s">
        <v>77</v>
      </c>
      <c r="H125" s="264"/>
      <c r="I125" s="439"/>
      <c r="J125" s="480"/>
      <c r="K125" s="481"/>
      <c r="L125" s="86"/>
      <c r="M125" s="85"/>
      <c r="N125" s="85"/>
      <c r="O125" s="87"/>
      <c r="P125" s="924"/>
      <c r="Q125" s="993">
        <f>AA125*2</f>
        <v>180</v>
      </c>
      <c r="R125" s="993">
        <v>236</v>
      </c>
      <c r="S125" s="993">
        <v>0</v>
      </c>
      <c r="T125" s="993">
        <v>34</v>
      </c>
      <c r="U125" s="993">
        <v>0</v>
      </c>
      <c r="V125" s="993"/>
      <c r="W125" s="993">
        <v>0</v>
      </c>
      <c r="X125" s="993"/>
      <c r="Y125" s="993"/>
      <c r="Z125" s="993"/>
      <c r="AA125" s="926">
        <f>SUM(AB125:AG125)</f>
        <v>90</v>
      </c>
      <c r="AB125" s="1013">
        <f>SUM(AB129:AB134)</f>
        <v>0</v>
      </c>
      <c r="AC125" s="1013">
        <f t="shared" ref="AC125:AF125" si="38">SUM(AC129:AC134)</f>
        <v>0</v>
      </c>
      <c r="AD125" s="1013">
        <f t="shared" si="38"/>
        <v>0</v>
      </c>
      <c r="AE125" s="1013">
        <f t="shared" si="38"/>
        <v>0</v>
      </c>
      <c r="AF125" s="1013">
        <f t="shared" si="38"/>
        <v>90</v>
      </c>
      <c r="AG125" s="1013">
        <v>0</v>
      </c>
      <c r="AH125" s="908"/>
    </row>
    <row r="126" spans="1:34" ht="12.75" customHeight="1" x14ac:dyDescent="0.25">
      <c r="A126" s="541"/>
      <c r="B126" s="656" t="s">
        <v>178</v>
      </c>
      <c r="C126" s="542"/>
      <c r="D126" s="317"/>
      <c r="E126" s="560"/>
      <c r="F126" s="317"/>
      <c r="G126" s="611"/>
      <c r="H126" s="259"/>
      <c r="I126" s="88"/>
      <c r="J126" s="467"/>
      <c r="K126" s="468"/>
      <c r="L126" s="41"/>
      <c r="M126" s="38"/>
      <c r="N126" s="38"/>
      <c r="O126" s="44"/>
      <c r="P126" s="924"/>
      <c r="Q126" s="995"/>
      <c r="R126" s="995"/>
      <c r="S126" s="995"/>
      <c r="T126" s="995"/>
      <c r="U126" s="995"/>
      <c r="V126" s="995"/>
      <c r="W126" s="995"/>
      <c r="X126" s="995"/>
      <c r="Y126" s="995"/>
      <c r="Z126" s="995"/>
      <c r="AA126" s="996"/>
      <c r="AB126" s="932"/>
      <c r="AC126" s="933"/>
      <c r="AD126" s="467"/>
      <c r="AE126" s="997"/>
      <c r="AF126" s="467"/>
      <c r="AG126" s="934"/>
      <c r="AH126" s="908"/>
    </row>
    <row r="127" spans="1:34" ht="12.75" customHeight="1" x14ac:dyDescent="0.25">
      <c r="A127" s="572"/>
      <c r="B127" s="557" t="s">
        <v>213</v>
      </c>
      <c r="C127" s="542"/>
      <c r="D127" s="316"/>
      <c r="E127" s="560"/>
      <c r="F127" s="613"/>
      <c r="G127" s="127"/>
      <c r="H127" s="263"/>
      <c r="I127" s="88"/>
      <c r="J127" s="467"/>
      <c r="K127" s="468"/>
      <c r="L127" s="41"/>
      <c r="M127" s="38"/>
      <c r="N127" s="38"/>
      <c r="O127" s="44"/>
      <c r="P127" s="924"/>
      <c r="Q127" s="995"/>
      <c r="R127" s="995"/>
      <c r="S127" s="995"/>
      <c r="T127" s="995"/>
      <c r="U127" s="995"/>
      <c r="V127" s="995"/>
      <c r="W127" s="995"/>
      <c r="X127" s="995"/>
      <c r="Y127" s="995"/>
      <c r="Z127" s="995"/>
      <c r="AA127" s="996"/>
      <c r="AB127" s="932"/>
      <c r="AC127" s="933"/>
      <c r="AD127" s="467"/>
      <c r="AE127" s="997"/>
      <c r="AF127" s="467"/>
      <c r="AG127" s="934"/>
      <c r="AH127" s="908"/>
    </row>
    <row r="128" spans="1:34" ht="13.5" customHeight="1" thickBot="1" x14ac:dyDescent="0.3">
      <c r="A128" s="541"/>
      <c r="B128" s="542" t="s">
        <v>214</v>
      </c>
      <c r="C128" s="542"/>
      <c r="D128" s="663"/>
      <c r="E128" s="605"/>
      <c r="F128" s="664"/>
      <c r="G128" s="127"/>
      <c r="H128" s="263"/>
      <c r="I128" s="104"/>
      <c r="J128" s="482"/>
      <c r="K128" s="483"/>
      <c r="L128" s="107"/>
      <c r="M128" s="106"/>
      <c r="N128" s="106"/>
      <c r="O128" s="108"/>
      <c r="P128" s="924"/>
      <c r="Q128" s="995"/>
      <c r="R128" s="995"/>
      <c r="S128" s="995"/>
      <c r="T128" s="995"/>
      <c r="U128" s="995"/>
      <c r="V128" s="995"/>
      <c r="W128" s="995"/>
      <c r="X128" s="995"/>
      <c r="Y128" s="995"/>
      <c r="Z128" s="995"/>
      <c r="AA128" s="996"/>
      <c r="AB128" s="932"/>
      <c r="AC128" s="933"/>
      <c r="AD128" s="467"/>
      <c r="AE128" s="997"/>
      <c r="AF128" s="467"/>
      <c r="AG128" s="949"/>
      <c r="AH128" s="908"/>
    </row>
    <row r="129" spans="1:34" ht="13.5" customHeight="1" thickBot="1" x14ac:dyDescent="0.3">
      <c r="A129" s="665">
        <v>78127</v>
      </c>
      <c r="B129" s="542"/>
      <c r="C129" s="600" t="s">
        <v>215</v>
      </c>
      <c r="D129" s="129" t="s">
        <v>211</v>
      </c>
      <c r="E129" s="666" t="s">
        <v>216</v>
      </c>
      <c r="F129" s="609">
        <v>540</v>
      </c>
      <c r="G129" s="598" t="s">
        <v>77</v>
      </c>
      <c r="H129" s="256">
        <v>0</v>
      </c>
      <c r="I129" s="435">
        <f t="shared" ref="I129:I134" si="39">H129</f>
        <v>0</v>
      </c>
      <c r="J129" s="461" t="s">
        <v>107</v>
      </c>
      <c r="K129" s="496">
        <v>0</v>
      </c>
      <c r="L129" s="41">
        <f t="shared" ref="L129:L134" si="40">IF(K129&gt;0,$N$2,0)</f>
        <v>0</v>
      </c>
      <c r="M129" s="38">
        <f t="shared" ref="M129:M134" si="41">K129+L129</f>
        <v>0</v>
      </c>
      <c r="N129" s="38">
        <f t="shared" ref="N129:N134" si="42">M129*I129</f>
        <v>0</v>
      </c>
      <c r="O129" s="80">
        <f t="shared" ref="O129:O134" si="43">M129/F129</f>
        <v>0</v>
      </c>
      <c r="P129" s="924"/>
      <c r="Q129" s="1003">
        <f>AA129*2</f>
        <v>0</v>
      </c>
      <c r="R129" s="1003">
        <v>98</v>
      </c>
      <c r="S129" s="1014"/>
      <c r="T129" s="1015">
        <v>0</v>
      </c>
      <c r="U129" s="1004"/>
      <c r="V129" s="1004"/>
      <c r="W129" s="1004"/>
      <c r="X129" s="1004"/>
      <c r="Y129" s="1016"/>
      <c r="Z129" s="1005"/>
      <c r="AA129" s="926">
        <f t="shared" ref="AA129:AA134" si="44">SUM(AB129:AG129)</f>
        <v>0</v>
      </c>
      <c r="AB129" s="932">
        <v>0</v>
      </c>
      <c r="AC129" s="933">
        <v>0</v>
      </c>
      <c r="AD129" s="467">
        <v>0</v>
      </c>
      <c r="AE129" s="467"/>
      <c r="AF129" s="467">
        <v>0</v>
      </c>
      <c r="AG129" s="1017">
        <v>0</v>
      </c>
      <c r="AH129" s="908"/>
    </row>
    <row r="130" spans="1:34" ht="13.5" customHeight="1" thickBot="1" x14ac:dyDescent="0.3">
      <c r="A130" s="665">
        <v>78128</v>
      </c>
      <c r="B130" s="635"/>
      <c r="C130" s="542" t="s">
        <v>217</v>
      </c>
      <c r="D130" s="226" t="s">
        <v>218</v>
      </c>
      <c r="E130" s="666" t="s">
        <v>216</v>
      </c>
      <c r="F130" s="129">
        <v>540</v>
      </c>
      <c r="G130" s="598" t="s">
        <v>77</v>
      </c>
      <c r="H130" s="256">
        <v>0</v>
      </c>
      <c r="I130" s="435">
        <f t="shared" si="39"/>
        <v>0</v>
      </c>
      <c r="J130" s="461" t="s">
        <v>107</v>
      </c>
      <c r="K130" s="496">
        <v>0</v>
      </c>
      <c r="L130" s="41">
        <f t="shared" si="40"/>
        <v>0</v>
      </c>
      <c r="M130" s="38">
        <f t="shared" si="41"/>
        <v>0</v>
      </c>
      <c r="N130" s="38">
        <f t="shared" si="42"/>
        <v>0</v>
      </c>
      <c r="O130" s="80">
        <f t="shared" si="43"/>
        <v>0</v>
      </c>
      <c r="P130" s="924"/>
      <c r="Q130" s="1003">
        <f t="shared" ref="Q130:Q134" si="45">AA130*2</f>
        <v>0</v>
      </c>
      <c r="R130" s="254">
        <v>70</v>
      </c>
      <c r="S130" s="254"/>
      <c r="T130" s="254">
        <v>0</v>
      </c>
      <c r="U130" s="254"/>
      <c r="V130" s="254"/>
      <c r="W130" s="254"/>
      <c r="X130" s="254"/>
      <c r="Y130" s="123"/>
      <c r="Z130" s="254"/>
      <c r="AA130" s="926">
        <f t="shared" si="44"/>
        <v>0</v>
      </c>
      <c r="AB130" s="932">
        <v>0</v>
      </c>
      <c r="AC130" s="933">
        <v>0</v>
      </c>
      <c r="AD130" s="467">
        <v>0</v>
      </c>
      <c r="AE130" s="467"/>
      <c r="AF130" s="467">
        <v>0</v>
      </c>
      <c r="AG130" s="1017">
        <v>0</v>
      </c>
      <c r="AH130" s="908"/>
    </row>
    <row r="131" spans="1:34" ht="13.5" customHeight="1" thickBot="1" x14ac:dyDescent="0.3">
      <c r="A131" s="292">
        <v>78129</v>
      </c>
      <c r="B131" s="542"/>
      <c r="C131" s="542" t="s">
        <v>219</v>
      </c>
      <c r="D131" s="226" t="s">
        <v>220</v>
      </c>
      <c r="E131" s="667" t="s">
        <v>221</v>
      </c>
      <c r="F131" s="129">
        <v>480</v>
      </c>
      <c r="G131" s="598" t="s">
        <v>77</v>
      </c>
      <c r="H131" s="258">
        <v>0</v>
      </c>
      <c r="I131" s="435">
        <f t="shared" si="39"/>
        <v>0</v>
      </c>
      <c r="J131" s="461" t="s">
        <v>107</v>
      </c>
      <c r="K131" s="496">
        <v>0</v>
      </c>
      <c r="L131" s="41">
        <f t="shared" si="40"/>
        <v>0</v>
      </c>
      <c r="M131" s="38">
        <f t="shared" si="41"/>
        <v>0</v>
      </c>
      <c r="N131" s="38">
        <f t="shared" si="42"/>
        <v>0</v>
      </c>
      <c r="O131" s="80">
        <f t="shared" si="43"/>
        <v>0</v>
      </c>
      <c r="P131" s="924"/>
      <c r="Q131" s="1003">
        <f t="shared" si="45"/>
        <v>180</v>
      </c>
      <c r="R131" s="925">
        <v>0</v>
      </c>
      <c r="S131" s="925"/>
      <c r="T131" s="925">
        <v>34</v>
      </c>
      <c r="U131" s="925"/>
      <c r="V131" s="925"/>
      <c r="W131" s="925"/>
      <c r="X131" s="253"/>
      <c r="Y131" s="122"/>
      <c r="Z131" s="253"/>
      <c r="AA131" s="926">
        <f t="shared" si="44"/>
        <v>90</v>
      </c>
      <c r="AB131" s="932">
        <v>0</v>
      </c>
      <c r="AC131" s="933">
        <v>0</v>
      </c>
      <c r="AD131" s="467">
        <v>0</v>
      </c>
      <c r="AE131" s="467"/>
      <c r="AF131" s="467">
        <v>90</v>
      </c>
      <c r="AG131" s="1017">
        <v>0</v>
      </c>
      <c r="AH131" s="908"/>
    </row>
    <row r="132" spans="1:34" ht="13.5" customHeight="1" thickBot="1" x14ac:dyDescent="0.3">
      <c r="A132" s="665">
        <v>78132</v>
      </c>
      <c r="B132" s="126"/>
      <c r="C132" s="127" t="s">
        <v>222</v>
      </c>
      <c r="D132" s="226" t="s">
        <v>223</v>
      </c>
      <c r="E132" s="667" t="s">
        <v>221</v>
      </c>
      <c r="F132" s="129">
        <v>480</v>
      </c>
      <c r="G132" s="598" t="s">
        <v>77</v>
      </c>
      <c r="H132" s="258">
        <v>0</v>
      </c>
      <c r="I132" s="435">
        <f t="shared" si="39"/>
        <v>0</v>
      </c>
      <c r="J132" s="461"/>
      <c r="K132" s="496">
        <v>0</v>
      </c>
      <c r="L132" s="41">
        <f t="shared" si="40"/>
        <v>0</v>
      </c>
      <c r="M132" s="38">
        <f t="shared" si="41"/>
        <v>0</v>
      </c>
      <c r="N132" s="38">
        <f t="shared" si="42"/>
        <v>0</v>
      </c>
      <c r="O132" s="80">
        <f t="shared" si="43"/>
        <v>0</v>
      </c>
      <c r="P132" s="924"/>
      <c r="Q132" s="1003">
        <f t="shared" si="45"/>
        <v>0</v>
      </c>
      <c r="R132" s="925">
        <v>0</v>
      </c>
      <c r="S132" s="925"/>
      <c r="T132" s="925">
        <v>0</v>
      </c>
      <c r="U132" s="925"/>
      <c r="V132" s="925"/>
      <c r="W132" s="925"/>
      <c r="X132" s="253"/>
      <c r="Y132" s="122"/>
      <c r="Z132" s="253"/>
      <c r="AA132" s="926">
        <f t="shared" si="44"/>
        <v>0</v>
      </c>
      <c r="AB132" s="932">
        <v>0</v>
      </c>
      <c r="AC132" s="933">
        <v>0</v>
      </c>
      <c r="AD132" s="467">
        <v>0</v>
      </c>
      <c r="AE132" s="467"/>
      <c r="AF132" s="467">
        <v>0</v>
      </c>
      <c r="AG132" s="1017">
        <v>0</v>
      </c>
      <c r="AH132" s="908"/>
    </row>
    <row r="133" spans="1:34" ht="13.5" customHeight="1" thickBot="1" x14ac:dyDescent="0.3">
      <c r="A133" s="665">
        <v>78133</v>
      </c>
      <c r="B133" s="635"/>
      <c r="C133" s="542" t="s">
        <v>224</v>
      </c>
      <c r="D133" s="226" t="s">
        <v>225</v>
      </c>
      <c r="E133" s="667" t="s">
        <v>226</v>
      </c>
      <c r="F133" s="129">
        <v>540</v>
      </c>
      <c r="G133" s="598" t="s">
        <v>77</v>
      </c>
      <c r="H133" s="258">
        <v>0</v>
      </c>
      <c r="I133" s="435">
        <f t="shared" si="39"/>
        <v>0</v>
      </c>
      <c r="J133" s="461" t="s">
        <v>107</v>
      </c>
      <c r="K133" s="496">
        <v>0</v>
      </c>
      <c r="L133" s="41">
        <f t="shared" si="40"/>
        <v>0</v>
      </c>
      <c r="M133" s="38">
        <f t="shared" si="41"/>
        <v>0</v>
      </c>
      <c r="N133" s="38">
        <f t="shared" si="42"/>
        <v>0</v>
      </c>
      <c r="O133" s="80">
        <f t="shared" si="43"/>
        <v>0</v>
      </c>
      <c r="P133" s="924"/>
      <c r="Q133" s="1003">
        <f t="shared" si="45"/>
        <v>0</v>
      </c>
      <c r="R133" s="925">
        <v>68</v>
      </c>
      <c r="S133" s="925"/>
      <c r="T133" s="925">
        <v>0</v>
      </c>
      <c r="U133" s="925"/>
      <c r="V133" s="925"/>
      <c r="W133" s="925"/>
      <c r="X133" s="253"/>
      <c r="Y133" s="122"/>
      <c r="Z133" s="253"/>
      <c r="AA133" s="926">
        <f t="shared" si="44"/>
        <v>0</v>
      </c>
      <c r="AB133" s="932">
        <v>0</v>
      </c>
      <c r="AC133" s="933">
        <v>0</v>
      </c>
      <c r="AD133" s="467">
        <v>0</v>
      </c>
      <c r="AE133" s="467"/>
      <c r="AF133" s="467">
        <v>0</v>
      </c>
      <c r="AG133" s="1017">
        <v>0</v>
      </c>
      <c r="AH133" s="908"/>
    </row>
    <row r="134" spans="1:34" ht="13.5" customHeight="1" thickBot="1" x14ac:dyDescent="0.3">
      <c r="A134" s="665">
        <v>78134</v>
      </c>
      <c r="B134" s="637"/>
      <c r="C134" s="564" t="s">
        <v>227</v>
      </c>
      <c r="D134" s="226" t="s">
        <v>228</v>
      </c>
      <c r="E134" s="667" t="s">
        <v>221</v>
      </c>
      <c r="F134" s="129">
        <v>480</v>
      </c>
      <c r="G134" s="598" t="s">
        <v>77</v>
      </c>
      <c r="H134" s="256">
        <v>0</v>
      </c>
      <c r="I134" s="435">
        <f t="shared" si="39"/>
        <v>0</v>
      </c>
      <c r="J134" s="490" t="s">
        <v>107</v>
      </c>
      <c r="K134" s="497">
        <v>0</v>
      </c>
      <c r="L134" s="295">
        <f t="shared" si="40"/>
        <v>0</v>
      </c>
      <c r="M134" s="201">
        <f t="shared" si="41"/>
        <v>0</v>
      </c>
      <c r="N134" s="201">
        <f t="shared" si="42"/>
        <v>0</v>
      </c>
      <c r="O134" s="80">
        <f t="shared" si="43"/>
        <v>0</v>
      </c>
      <c r="P134" s="924"/>
      <c r="Q134" s="1003">
        <f t="shared" si="45"/>
        <v>0</v>
      </c>
      <c r="R134" s="925">
        <v>0</v>
      </c>
      <c r="S134" s="925"/>
      <c r="T134" s="925">
        <v>0</v>
      </c>
      <c r="U134" s="925"/>
      <c r="V134" s="925"/>
      <c r="W134" s="925"/>
      <c r="X134" s="253"/>
      <c r="Y134" s="122"/>
      <c r="Z134" s="253"/>
      <c r="AA134" s="926">
        <f t="shared" si="44"/>
        <v>0</v>
      </c>
      <c r="AB134" s="932">
        <v>0</v>
      </c>
      <c r="AC134" s="933">
        <v>0</v>
      </c>
      <c r="AD134" s="467">
        <v>0</v>
      </c>
      <c r="AE134" s="467"/>
      <c r="AF134" s="467"/>
      <c r="AG134" s="1017">
        <v>0</v>
      </c>
      <c r="AH134" s="908"/>
    </row>
    <row r="135" spans="1:34" ht="13.5" customHeight="1" thickBot="1" x14ac:dyDescent="0.3">
      <c r="A135" s="293"/>
      <c r="B135" s="639"/>
      <c r="C135" s="563"/>
      <c r="D135" s="574"/>
      <c r="E135" s="651"/>
      <c r="F135" s="574"/>
      <c r="G135" s="569"/>
      <c r="H135" s="257"/>
      <c r="I135" s="441"/>
      <c r="J135" s="492"/>
      <c r="K135" s="493"/>
      <c r="L135" s="99"/>
      <c r="M135" s="50"/>
      <c r="N135" s="50"/>
      <c r="O135" s="56"/>
      <c r="P135" s="924"/>
      <c r="Q135" s="995"/>
      <c r="R135" s="995"/>
      <c r="S135" s="995"/>
      <c r="T135" s="995"/>
      <c r="U135" s="995"/>
      <c r="V135" s="995"/>
      <c r="W135" s="995"/>
      <c r="X135" s="995"/>
      <c r="Y135" s="995"/>
      <c r="Z135" s="995"/>
      <c r="AA135" s="996"/>
      <c r="AB135" s="1009"/>
      <c r="AC135" s="1010"/>
      <c r="AD135" s="528"/>
      <c r="AE135" s="1011"/>
      <c r="AF135" s="528"/>
      <c r="AG135" s="1018"/>
      <c r="AH135" s="908"/>
    </row>
    <row r="136" spans="1:34" ht="13.5" customHeight="1" thickBot="1" x14ac:dyDescent="0.3">
      <c r="A136" s="652" t="s">
        <v>79</v>
      </c>
      <c r="B136" s="662" t="s">
        <v>229</v>
      </c>
      <c r="C136" s="538" t="s">
        <v>169</v>
      </c>
      <c r="D136" s="568" t="s">
        <v>230</v>
      </c>
      <c r="E136" s="558" t="s">
        <v>171</v>
      </c>
      <c r="F136" s="540">
        <v>500</v>
      </c>
      <c r="G136" s="607" t="s">
        <v>77</v>
      </c>
      <c r="H136" s="264"/>
      <c r="I136" s="439"/>
      <c r="J136" s="480"/>
      <c r="K136" s="481"/>
      <c r="L136" s="86"/>
      <c r="M136" s="85"/>
      <c r="N136" s="85"/>
      <c r="O136" s="87"/>
      <c r="P136" s="924"/>
      <c r="Q136" s="993">
        <f>AA136*2</f>
        <v>23980</v>
      </c>
      <c r="R136" s="993">
        <v>15913</v>
      </c>
      <c r="S136" s="993">
        <v>24066</v>
      </c>
      <c r="T136" s="993">
        <v>21438</v>
      </c>
      <c r="U136" s="993">
        <v>41582</v>
      </c>
      <c r="V136" s="993">
        <v>35427</v>
      </c>
      <c r="W136" s="993">
        <v>19036</v>
      </c>
      <c r="X136" s="993">
        <v>18092</v>
      </c>
      <c r="Y136" s="993">
        <f>SUM(Y140:Y146)</f>
        <v>14576</v>
      </c>
      <c r="Z136" s="993">
        <v>10327</v>
      </c>
      <c r="AA136" s="926">
        <f>SUM(AB136:AG136)</f>
        <v>11990</v>
      </c>
      <c r="AB136" s="1013">
        <f>SUM(AB140:AB146)</f>
        <v>0</v>
      </c>
      <c r="AC136" s="1013">
        <f t="shared" ref="AC136:AG136" si="46">SUM(AC140:AC146)</f>
        <v>11588</v>
      </c>
      <c r="AD136" s="1013">
        <f t="shared" si="46"/>
        <v>0</v>
      </c>
      <c r="AE136" s="1013">
        <f t="shared" si="46"/>
        <v>0</v>
      </c>
      <c r="AF136" s="1013">
        <f t="shared" si="46"/>
        <v>0</v>
      </c>
      <c r="AG136" s="1019">
        <f t="shared" si="46"/>
        <v>402</v>
      </c>
      <c r="AH136" s="908"/>
    </row>
    <row r="137" spans="1:34" ht="12.75" customHeight="1" x14ac:dyDescent="0.25">
      <c r="A137" s="541"/>
      <c r="B137" s="656" t="s">
        <v>178</v>
      </c>
      <c r="C137" s="542" t="s">
        <v>231</v>
      </c>
      <c r="D137" s="317" t="s">
        <v>232</v>
      </c>
      <c r="E137" s="560" t="s">
        <v>233</v>
      </c>
      <c r="F137" s="317">
        <v>750</v>
      </c>
      <c r="G137" s="600" t="s">
        <v>77</v>
      </c>
      <c r="H137" s="259"/>
      <c r="I137" s="88"/>
      <c r="J137" s="467"/>
      <c r="K137" s="468"/>
      <c r="L137" s="41"/>
      <c r="M137" s="38"/>
      <c r="N137" s="38"/>
      <c r="O137" s="44"/>
      <c r="P137" s="924"/>
      <c r="Q137" s="995"/>
      <c r="R137" s="995"/>
      <c r="S137" s="995"/>
      <c r="T137" s="995"/>
      <c r="U137" s="995"/>
      <c r="V137" s="995"/>
      <c r="W137" s="995"/>
      <c r="X137" s="995"/>
      <c r="Y137" s="995"/>
      <c r="Z137" s="995"/>
      <c r="AA137" s="996"/>
      <c r="AB137" s="932"/>
      <c r="AC137" s="933"/>
      <c r="AD137" s="467"/>
      <c r="AE137" s="997"/>
      <c r="AF137" s="467"/>
      <c r="AG137" s="1020"/>
      <c r="AH137" s="908"/>
    </row>
    <row r="138" spans="1:34" ht="12.75" customHeight="1" x14ac:dyDescent="0.25">
      <c r="A138" s="288"/>
      <c r="B138" s="557" t="s">
        <v>213</v>
      </c>
      <c r="C138" s="542"/>
      <c r="D138" s="316"/>
      <c r="E138" s="560"/>
      <c r="F138" s="317"/>
      <c r="G138" s="545"/>
      <c r="H138" s="259"/>
      <c r="I138" s="88"/>
      <c r="J138" s="467"/>
      <c r="K138" s="468"/>
      <c r="L138" s="41"/>
      <c r="M138" s="38"/>
      <c r="N138" s="38"/>
      <c r="O138" s="44"/>
      <c r="P138" s="924"/>
      <c r="Q138" s="995"/>
      <c r="R138" s="995"/>
      <c r="S138" s="995"/>
      <c r="T138" s="995"/>
      <c r="U138" s="995"/>
      <c r="V138" s="995"/>
      <c r="W138" s="995"/>
      <c r="X138" s="995"/>
      <c r="Y138" s="995"/>
      <c r="Z138" s="995"/>
      <c r="AA138" s="996"/>
      <c r="AB138" s="932"/>
      <c r="AC138" s="933"/>
      <c r="AD138" s="467"/>
      <c r="AE138" s="997"/>
      <c r="AF138" s="467"/>
      <c r="AG138" s="1017"/>
      <c r="AH138" s="908"/>
    </row>
    <row r="139" spans="1:34" ht="13.5" customHeight="1" thickBot="1" x14ac:dyDescent="0.3">
      <c r="A139" s="541"/>
      <c r="B139" s="542" t="s">
        <v>214</v>
      </c>
      <c r="C139" s="542"/>
      <c r="D139" s="647"/>
      <c r="E139" s="565"/>
      <c r="F139" s="668"/>
      <c r="G139" s="606"/>
      <c r="H139" s="259"/>
      <c r="I139" s="104"/>
      <c r="J139" s="482"/>
      <c r="K139" s="483"/>
      <c r="L139" s="107"/>
      <c r="M139" s="106"/>
      <c r="N139" s="106"/>
      <c r="O139" s="108"/>
      <c r="P139" s="924"/>
      <c r="Q139" s="995"/>
      <c r="R139" s="995"/>
      <c r="S139" s="995"/>
      <c r="T139" s="995"/>
      <c r="U139" s="995"/>
      <c r="V139" s="995"/>
      <c r="W139" s="995"/>
      <c r="X139" s="995"/>
      <c r="Y139" s="995"/>
      <c r="Z139" s="995"/>
      <c r="AA139" s="996"/>
      <c r="AB139" s="932"/>
      <c r="AC139" s="933"/>
      <c r="AD139" s="467"/>
      <c r="AE139" s="997"/>
      <c r="AF139" s="467"/>
      <c r="AG139" s="1017"/>
      <c r="AH139" s="908"/>
    </row>
    <row r="140" spans="1:34" ht="13.5" customHeight="1" thickBot="1" x14ac:dyDescent="0.3">
      <c r="A140" s="665">
        <v>78136</v>
      </c>
      <c r="B140" s="635"/>
      <c r="C140" s="542" t="s">
        <v>234</v>
      </c>
      <c r="D140" s="128"/>
      <c r="E140" s="669" t="s">
        <v>235</v>
      </c>
      <c r="F140" s="670">
        <v>750</v>
      </c>
      <c r="G140" s="598" t="s">
        <v>77</v>
      </c>
      <c r="H140" s="256">
        <v>0</v>
      </c>
      <c r="I140" s="435">
        <f t="shared" ref="I140:I146" si="47">H140</f>
        <v>0</v>
      </c>
      <c r="J140" s="461" t="s">
        <v>107</v>
      </c>
      <c r="K140" s="496">
        <v>0</v>
      </c>
      <c r="L140" s="41">
        <f t="shared" ref="L140:L146" si="48">IF(K140&gt;0,$N$2,0)</f>
        <v>0</v>
      </c>
      <c r="M140" s="38">
        <f t="shared" ref="M140:M146" si="49">K140+L140</f>
        <v>0</v>
      </c>
      <c r="N140" s="38">
        <f t="shared" ref="N140:N146" si="50">M140*I140</f>
        <v>0</v>
      </c>
      <c r="O140" s="80">
        <f t="shared" ref="O140:O146" si="51">M140/F140</f>
        <v>0</v>
      </c>
      <c r="P140" s="924"/>
      <c r="Q140" s="1003">
        <f t="shared" ref="Q140:Q146" si="52">AA140*2</f>
        <v>6274</v>
      </c>
      <c r="R140" s="967">
        <v>4342</v>
      </c>
      <c r="S140" s="967">
        <v>5044</v>
      </c>
      <c r="T140" s="965">
        <v>4716</v>
      </c>
      <c r="U140" s="965">
        <v>13148</v>
      </c>
      <c r="V140" s="965">
        <v>11078</v>
      </c>
      <c r="W140" s="253">
        <v>3880</v>
      </c>
      <c r="X140" s="253">
        <v>2950</v>
      </c>
      <c r="Y140" s="122">
        <v>2596</v>
      </c>
      <c r="Z140" s="253">
        <v>1919</v>
      </c>
      <c r="AA140" s="926">
        <f t="shared" ref="AA140:AA146" si="53">SUM(AB140:AG140)</f>
        <v>3137</v>
      </c>
      <c r="AB140" s="932">
        <v>0</v>
      </c>
      <c r="AC140" s="933">
        <v>2963</v>
      </c>
      <c r="AD140" s="467">
        <v>0</v>
      </c>
      <c r="AE140" s="467"/>
      <c r="AF140" s="467">
        <v>0</v>
      </c>
      <c r="AG140" s="942">
        <v>174</v>
      </c>
      <c r="AH140" s="908"/>
    </row>
    <row r="141" spans="1:34" ht="13.5" customHeight="1" thickBot="1" x14ac:dyDescent="0.3">
      <c r="A141" s="665">
        <v>78137</v>
      </c>
      <c r="B141" s="542"/>
      <c r="C141" s="542" t="s">
        <v>236</v>
      </c>
      <c r="D141" s="128"/>
      <c r="E141" s="669" t="s">
        <v>235</v>
      </c>
      <c r="F141" s="670">
        <v>750</v>
      </c>
      <c r="G141" s="598" t="s">
        <v>77</v>
      </c>
      <c r="H141" s="258">
        <v>0</v>
      </c>
      <c r="I141" s="435">
        <f t="shared" si="47"/>
        <v>0</v>
      </c>
      <c r="J141" s="461" t="s">
        <v>107</v>
      </c>
      <c r="K141" s="496">
        <v>0</v>
      </c>
      <c r="L141" s="41">
        <f t="shared" si="48"/>
        <v>0</v>
      </c>
      <c r="M141" s="38">
        <f t="shared" si="49"/>
        <v>0</v>
      </c>
      <c r="N141" s="38">
        <f t="shared" si="50"/>
        <v>0</v>
      </c>
      <c r="O141" s="80">
        <f t="shared" si="51"/>
        <v>0</v>
      </c>
      <c r="P141" s="924"/>
      <c r="Q141" s="1003">
        <f t="shared" si="52"/>
        <v>4120</v>
      </c>
      <c r="R141" s="925">
        <v>5501</v>
      </c>
      <c r="S141" s="925">
        <v>5732</v>
      </c>
      <c r="T141" s="965">
        <v>4691</v>
      </c>
      <c r="U141" s="965">
        <v>5824</v>
      </c>
      <c r="V141" s="965">
        <v>5784</v>
      </c>
      <c r="W141" s="925">
        <v>3652</v>
      </c>
      <c r="X141" s="253">
        <v>3104</v>
      </c>
      <c r="Y141" s="122">
        <v>2837</v>
      </c>
      <c r="Z141" s="253">
        <v>2264</v>
      </c>
      <c r="AA141" s="926">
        <f t="shared" si="53"/>
        <v>2060</v>
      </c>
      <c r="AB141" s="932">
        <v>0</v>
      </c>
      <c r="AC141" s="933">
        <v>2060</v>
      </c>
      <c r="AD141" s="467"/>
      <c r="AE141" s="467"/>
      <c r="AF141" s="467">
        <v>0</v>
      </c>
      <c r="AG141" s="934">
        <v>0</v>
      </c>
      <c r="AH141" s="908"/>
    </row>
    <row r="142" spans="1:34" ht="13.5" customHeight="1" thickBot="1" x14ac:dyDescent="0.3">
      <c r="A142" s="292">
        <v>78138</v>
      </c>
      <c r="B142" s="126"/>
      <c r="C142" s="127" t="s">
        <v>237</v>
      </c>
      <c r="D142" s="128"/>
      <c r="E142" s="669" t="s">
        <v>235</v>
      </c>
      <c r="F142" s="142">
        <v>750</v>
      </c>
      <c r="G142" s="598" t="s">
        <v>77</v>
      </c>
      <c r="H142" s="258">
        <v>0</v>
      </c>
      <c r="I142" s="435">
        <f t="shared" si="47"/>
        <v>0</v>
      </c>
      <c r="J142" s="461"/>
      <c r="K142" s="496">
        <v>0</v>
      </c>
      <c r="L142" s="41">
        <f>IF(K142&gt;0,$N$2,0)</f>
        <v>0</v>
      </c>
      <c r="M142" s="38">
        <f>K142+L142</f>
        <v>0</v>
      </c>
      <c r="N142" s="38">
        <f>M142*I142</f>
        <v>0</v>
      </c>
      <c r="O142" s="80">
        <f t="shared" si="51"/>
        <v>0</v>
      </c>
      <c r="P142" s="924"/>
      <c r="Q142" s="1003">
        <f t="shared" si="52"/>
        <v>0</v>
      </c>
      <c r="R142" s="925">
        <v>4</v>
      </c>
      <c r="S142" s="925"/>
      <c r="T142" s="965">
        <v>0</v>
      </c>
      <c r="U142" s="965"/>
      <c r="V142" s="965">
        <v>0</v>
      </c>
      <c r="W142" s="925"/>
      <c r="X142" s="253"/>
      <c r="Y142" s="122">
        <v>1724</v>
      </c>
      <c r="Z142" s="253"/>
      <c r="AA142" s="926">
        <f t="shared" si="53"/>
        <v>0</v>
      </c>
      <c r="AB142" s="932">
        <v>0</v>
      </c>
      <c r="AC142" s="933">
        <v>0</v>
      </c>
      <c r="AD142" s="467"/>
      <c r="AE142" s="467"/>
      <c r="AF142" s="467">
        <v>0</v>
      </c>
      <c r="AG142" s="934">
        <v>0</v>
      </c>
      <c r="AH142" s="908"/>
    </row>
    <row r="143" spans="1:34" ht="13.5" customHeight="1" thickBot="1" x14ac:dyDescent="0.3">
      <c r="A143" s="665">
        <v>78141</v>
      </c>
      <c r="B143" s="635"/>
      <c r="C143" s="542" t="s">
        <v>238</v>
      </c>
      <c r="D143" s="128"/>
      <c r="E143" s="669" t="s">
        <v>235</v>
      </c>
      <c r="F143" s="670">
        <v>750</v>
      </c>
      <c r="G143" s="598" t="s">
        <v>77</v>
      </c>
      <c r="H143" s="258">
        <v>0</v>
      </c>
      <c r="I143" s="435">
        <f t="shared" si="47"/>
        <v>0</v>
      </c>
      <c r="J143" s="461" t="s">
        <v>107</v>
      </c>
      <c r="K143" s="496">
        <v>0</v>
      </c>
      <c r="L143" s="41">
        <f t="shared" si="48"/>
        <v>0</v>
      </c>
      <c r="M143" s="38">
        <f t="shared" si="49"/>
        <v>0</v>
      </c>
      <c r="N143" s="38">
        <f t="shared" si="50"/>
        <v>0</v>
      </c>
      <c r="O143" s="80">
        <f t="shared" si="51"/>
        <v>0</v>
      </c>
      <c r="P143" s="924"/>
      <c r="Q143" s="1003">
        <f t="shared" si="52"/>
        <v>2996</v>
      </c>
      <c r="R143" s="925">
        <v>3588</v>
      </c>
      <c r="S143" s="925">
        <v>3864</v>
      </c>
      <c r="T143" s="965">
        <v>3218</v>
      </c>
      <c r="U143" s="965">
        <v>3448</v>
      </c>
      <c r="V143" s="965">
        <v>3459</v>
      </c>
      <c r="W143" s="925">
        <v>5406</v>
      </c>
      <c r="X143" s="253">
        <v>4648</v>
      </c>
      <c r="Y143" s="122">
        <v>2229</v>
      </c>
      <c r="Z143" s="253">
        <v>2028</v>
      </c>
      <c r="AA143" s="926">
        <f t="shared" si="53"/>
        <v>1498</v>
      </c>
      <c r="AB143" s="932">
        <v>0</v>
      </c>
      <c r="AC143" s="933">
        <v>1465</v>
      </c>
      <c r="AD143" s="467"/>
      <c r="AE143" s="467"/>
      <c r="AF143" s="467">
        <v>0</v>
      </c>
      <c r="AG143" s="934">
        <v>33</v>
      </c>
      <c r="AH143" s="908"/>
    </row>
    <row r="144" spans="1:34" ht="13.5" customHeight="1" thickBot="1" x14ac:dyDescent="0.3">
      <c r="A144" s="665">
        <v>78142</v>
      </c>
      <c r="B144" s="635"/>
      <c r="C144" s="542" t="s">
        <v>239</v>
      </c>
      <c r="D144" s="128"/>
      <c r="E144" s="669" t="s">
        <v>235</v>
      </c>
      <c r="F144" s="670">
        <v>750</v>
      </c>
      <c r="G144" s="598" t="s">
        <v>77</v>
      </c>
      <c r="H144" s="258">
        <v>0</v>
      </c>
      <c r="I144" s="435">
        <f t="shared" si="47"/>
        <v>0</v>
      </c>
      <c r="J144" s="461" t="s">
        <v>107</v>
      </c>
      <c r="K144" s="496">
        <v>0</v>
      </c>
      <c r="L144" s="41">
        <f t="shared" si="48"/>
        <v>0</v>
      </c>
      <c r="M144" s="38">
        <f t="shared" si="49"/>
        <v>0</v>
      </c>
      <c r="N144" s="38">
        <f t="shared" si="50"/>
        <v>0</v>
      </c>
      <c r="O144" s="80">
        <f t="shared" si="51"/>
        <v>0</v>
      </c>
      <c r="P144" s="924"/>
      <c r="Q144" s="1003">
        <f t="shared" si="52"/>
        <v>9936</v>
      </c>
      <c r="R144" s="925">
        <v>1971</v>
      </c>
      <c r="S144" s="925">
        <v>8970</v>
      </c>
      <c r="T144" s="965">
        <v>8422</v>
      </c>
      <c r="U144" s="965">
        <v>18686</v>
      </c>
      <c r="V144" s="965">
        <v>14581</v>
      </c>
      <c r="W144" s="925">
        <v>5776</v>
      </c>
      <c r="X144" s="253">
        <v>6792</v>
      </c>
      <c r="Y144" s="122">
        <v>4667</v>
      </c>
      <c r="Z144" s="253">
        <v>3866</v>
      </c>
      <c r="AA144" s="926">
        <f t="shared" si="53"/>
        <v>4968</v>
      </c>
      <c r="AB144" s="932">
        <v>0</v>
      </c>
      <c r="AC144" s="933">
        <v>4773</v>
      </c>
      <c r="AD144" s="467"/>
      <c r="AE144" s="467"/>
      <c r="AF144" s="467">
        <v>0</v>
      </c>
      <c r="AG144" s="934">
        <v>195</v>
      </c>
      <c r="AH144" s="908"/>
    </row>
    <row r="145" spans="1:34" ht="13.5" customHeight="1" thickBot="1" x14ac:dyDescent="0.3">
      <c r="A145" s="665">
        <v>78143</v>
      </c>
      <c r="B145" s="635"/>
      <c r="C145" s="542" t="s">
        <v>240</v>
      </c>
      <c r="D145" s="128"/>
      <c r="E145" s="669" t="s">
        <v>171</v>
      </c>
      <c r="F145" s="670">
        <v>500</v>
      </c>
      <c r="G145" s="598" t="s">
        <v>77</v>
      </c>
      <c r="H145" s="258">
        <v>0</v>
      </c>
      <c r="I145" s="435">
        <f t="shared" si="47"/>
        <v>0</v>
      </c>
      <c r="J145" s="461" t="s">
        <v>107</v>
      </c>
      <c r="K145" s="496">
        <v>0</v>
      </c>
      <c r="L145" s="41">
        <f t="shared" si="48"/>
        <v>0</v>
      </c>
      <c r="M145" s="38">
        <f t="shared" si="49"/>
        <v>0</v>
      </c>
      <c r="N145" s="38">
        <f t="shared" si="50"/>
        <v>0</v>
      </c>
      <c r="O145" s="80">
        <f t="shared" si="51"/>
        <v>0</v>
      </c>
      <c r="P145" s="924"/>
      <c r="Q145" s="1003">
        <f t="shared" si="52"/>
        <v>340</v>
      </c>
      <c r="R145" s="925">
        <v>292</v>
      </c>
      <c r="S145" s="925">
        <v>272</v>
      </c>
      <c r="T145" s="965">
        <v>235</v>
      </c>
      <c r="U145" s="965">
        <v>156</v>
      </c>
      <c r="V145" s="965">
        <v>215</v>
      </c>
      <c r="W145" s="925">
        <v>300</v>
      </c>
      <c r="X145" s="253">
        <v>352</v>
      </c>
      <c r="Y145" s="122">
        <v>296</v>
      </c>
      <c r="Z145" s="253">
        <v>29</v>
      </c>
      <c r="AA145" s="926">
        <f t="shared" si="53"/>
        <v>170</v>
      </c>
      <c r="AB145" s="932">
        <v>0</v>
      </c>
      <c r="AC145" s="933">
        <v>170</v>
      </c>
      <c r="AD145" s="467"/>
      <c r="AE145" s="467"/>
      <c r="AF145" s="467">
        <v>0</v>
      </c>
      <c r="AG145" s="934">
        <v>0</v>
      </c>
      <c r="AH145" s="908"/>
    </row>
    <row r="146" spans="1:34" ht="13.5" customHeight="1" thickBot="1" x14ac:dyDescent="0.3">
      <c r="A146" s="665">
        <v>78144</v>
      </c>
      <c r="B146" s="637"/>
      <c r="C146" s="564" t="s">
        <v>241</v>
      </c>
      <c r="D146" s="128"/>
      <c r="E146" s="669" t="s">
        <v>235</v>
      </c>
      <c r="F146" s="671">
        <v>750</v>
      </c>
      <c r="G146" s="598" t="s">
        <v>77</v>
      </c>
      <c r="H146" s="256">
        <v>0</v>
      </c>
      <c r="I146" s="435">
        <f t="shared" si="47"/>
        <v>0</v>
      </c>
      <c r="J146" s="490" t="s">
        <v>107</v>
      </c>
      <c r="K146" s="497">
        <v>0</v>
      </c>
      <c r="L146" s="295">
        <f t="shared" si="48"/>
        <v>0</v>
      </c>
      <c r="M146" s="201">
        <f t="shared" si="49"/>
        <v>0</v>
      </c>
      <c r="N146" s="201">
        <f t="shared" si="50"/>
        <v>0</v>
      </c>
      <c r="O146" s="80">
        <f t="shared" si="51"/>
        <v>0</v>
      </c>
      <c r="P146" s="924"/>
      <c r="Q146" s="1003">
        <f t="shared" si="52"/>
        <v>314</v>
      </c>
      <c r="R146" s="925">
        <v>215</v>
      </c>
      <c r="S146" s="925">
        <v>184</v>
      </c>
      <c r="T146" s="965">
        <v>156</v>
      </c>
      <c r="U146" s="965">
        <v>320</v>
      </c>
      <c r="V146" s="965">
        <v>310</v>
      </c>
      <c r="W146" s="925">
        <v>22</v>
      </c>
      <c r="X146" s="253">
        <v>246</v>
      </c>
      <c r="Y146" s="122">
        <v>227</v>
      </c>
      <c r="Z146" s="253">
        <v>69</v>
      </c>
      <c r="AA146" s="926">
        <f t="shared" si="53"/>
        <v>157</v>
      </c>
      <c r="AB146" s="976">
        <v>0</v>
      </c>
      <c r="AC146" s="977">
        <v>157</v>
      </c>
      <c r="AD146" s="522"/>
      <c r="AE146" s="522"/>
      <c r="AF146" s="522">
        <v>0</v>
      </c>
      <c r="AG146" s="978">
        <v>0</v>
      </c>
      <c r="AH146" s="908"/>
    </row>
    <row r="147" spans="1:34" ht="13.5" customHeight="1" thickBot="1" x14ac:dyDescent="0.3">
      <c r="A147" s="293"/>
      <c r="B147" s="639"/>
      <c r="C147" s="563"/>
      <c r="D147" s="574"/>
      <c r="E147" s="651"/>
      <c r="F147" s="574"/>
      <c r="G147" s="569"/>
      <c r="H147" s="257"/>
      <c r="I147" s="441"/>
      <c r="J147" s="492"/>
      <c r="K147" s="493"/>
      <c r="L147" s="99"/>
      <c r="M147" s="50"/>
      <c r="N147" s="50"/>
      <c r="O147" s="56"/>
      <c r="P147" s="924"/>
      <c r="Q147" s="995"/>
      <c r="R147" s="995"/>
      <c r="S147" s="995"/>
      <c r="T147" s="995"/>
      <c r="U147" s="995"/>
      <c r="V147" s="995"/>
      <c r="W147" s="995"/>
      <c r="X147" s="995"/>
      <c r="Y147" s="995"/>
      <c r="Z147" s="995"/>
      <c r="AA147" s="996"/>
      <c r="AB147" s="1021"/>
      <c r="AC147" s="1022"/>
      <c r="AD147" s="494"/>
      <c r="AE147" s="1023"/>
      <c r="AF147" s="494"/>
      <c r="AG147" s="1024"/>
      <c r="AH147" s="908"/>
    </row>
    <row r="148" spans="1:34" ht="13.5" customHeight="1" thickBot="1" x14ac:dyDescent="0.3">
      <c r="A148" s="672">
        <v>78146</v>
      </c>
      <c r="B148" s="556" t="s">
        <v>242</v>
      </c>
      <c r="C148" s="673" t="s">
        <v>295</v>
      </c>
      <c r="D148" s="674" t="s">
        <v>243</v>
      </c>
      <c r="E148" s="558" t="s">
        <v>244</v>
      </c>
      <c r="F148" s="540">
        <v>500</v>
      </c>
      <c r="G148" s="598" t="s">
        <v>77</v>
      </c>
      <c r="H148" s="256">
        <v>0</v>
      </c>
      <c r="I148" s="444">
        <f>$H$148*$F$148/F148</f>
        <v>0</v>
      </c>
      <c r="J148" s="465" t="s">
        <v>107</v>
      </c>
      <c r="K148" s="466">
        <v>0</v>
      </c>
      <c r="L148" s="86">
        <f>IF(K148&gt;0,$N$2,0)</f>
        <v>0</v>
      </c>
      <c r="M148" s="31">
        <f>K148+L148</f>
        <v>0</v>
      </c>
      <c r="N148" s="31">
        <f>M148*I148</f>
        <v>0</v>
      </c>
      <c r="O148" s="70">
        <f>M148/F148</f>
        <v>0</v>
      </c>
      <c r="P148" s="924"/>
      <c r="Q148" s="1003">
        <f>AA148*2</f>
        <v>1420</v>
      </c>
      <c r="R148" s="967">
        <v>1454</v>
      </c>
      <c r="S148" s="967">
        <v>1056</v>
      </c>
      <c r="T148" s="965">
        <v>1399</v>
      </c>
      <c r="U148" s="965">
        <v>622</v>
      </c>
      <c r="V148" s="965">
        <v>223</v>
      </c>
      <c r="W148" s="253">
        <v>974</v>
      </c>
      <c r="X148" s="253">
        <v>1240</v>
      </c>
      <c r="Y148" s="253">
        <v>2420</v>
      </c>
      <c r="Z148" s="253">
        <v>152</v>
      </c>
      <c r="AA148" s="926">
        <f>SUM(AB148:AG148)</f>
        <v>710</v>
      </c>
      <c r="AB148" s="927">
        <v>0</v>
      </c>
      <c r="AC148" s="928">
        <v>391</v>
      </c>
      <c r="AD148" s="929">
        <v>0</v>
      </c>
      <c r="AE148" s="929">
        <v>44</v>
      </c>
      <c r="AF148" s="929">
        <v>64</v>
      </c>
      <c r="AG148" s="930">
        <v>211</v>
      </c>
      <c r="AH148" s="908"/>
    </row>
    <row r="149" spans="1:34" ht="12.75" customHeight="1" x14ac:dyDescent="0.25">
      <c r="A149" s="541" t="s">
        <v>79</v>
      </c>
      <c r="B149" s="588" t="s">
        <v>855</v>
      </c>
      <c r="C149" s="675" t="s">
        <v>554</v>
      </c>
      <c r="D149" s="676">
        <v>21257</v>
      </c>
      <c r="E149" s="610" t="s">
        <v>244</v>
      </c>
      <c r="F149" s="317">
        <v>500</v>
      </c>
      <c r="G149" s="598" t="s">
        <v>77</v>
      </c>
      <c r="H149" s="264"/>
      <c r="I149" s="432">
        <f>$H$148*$F$148/F149</f>
        <v>0</v>
      </c>
      <c r="J149" s="471" t="s">
        <v>107</v>
      </c>
      <c r="K149" s="472">
        <v>0</v>
      </c>
      <c r="L149" s="41">
        <f>IF(K149&gt;0,$N$2,0)</f>
        <v>0</v>
      </c>
      <c r="M149" s="101">
        <f>K149+L149</f>
        <v>0</v>
      </c>
      <c r="N149" s="101">
        <f>M149*I149</f>
        <v>0</v>
      </c>
      <c r="O149" s="103">
        <f>M149/F149</f>
        <v>0</v>
      </c>
      <c r="P149" s="924"/>
      <c r="Q149" s="1025"/>
      <c r="R149" s="1025"/>
      <c r="S149" s="1025"/>
      <c r="T149" s="1025"/>
      <c r="U149" s="1025"/>
      <c r="V149" s="1025"/>
      <c r="W149" s="1025"/>
      <c r="X149" s="1025"/>
      <c r="Y149" s="1025"/>
      <c r="Z149" s="1025"/>
      <c r="AA149" s="926"/>
      <c r="AB149" s="932"/>
      <c r="AC149" s="933"/>
      <c r="AD149" s="467"/>
      <c r="AE149" s="467"/>
      <c r="AF149" s="467"/>
      <c r="AG149" s="934">
        <v>0</v>
      </c>
      <c r="AH149" s="908"/>
    </row>
    <row r="150" spans="1:34" ht="12.75" customHeight="1" x14ac:dyDescent="0.25">
      <c r="A150" s="541"/>
      <c r="B150" s="588" t="s">
        <v>854</v>
      </c>
      <c r="C150" s="675" t="s">
        <v>245</v>
      </c>
      <c r="D150" s="676" t="s">
        <v>246</v>
      </c>
      <c r="E150" s="610" t="s">
        <v>244</v>
      </c>
      <c r="F150" s="317">
        <v>500</v>
      </c>
      <c r="G150" s="598" t="s">
        <v>77</v>
      </c>
      <c r="H150" s="259"/>
      <c r="I150" s="432">
        <f>$H$148*$F$148/F150</f>
        <v>0</v>
      </c>
      <c r="J150" s="471" t="s">
        <v>107</v>
      </c>
      <c r="K150" s="472">
        <v>0</v>
      </c>
      <c r="L150" s="41">
        <f>IF(K150&gt;0,$N$2,0)</f>
        <v>0</v>
      </c>
      <c r="M150" s="101">
        <f>K150+L150</f>
        <v>0</v>
      </c>
      <c r="N150" s="101">
        <f>M150*I150</f>
        <v>0</v>
      </c>
      <c r="O150" s="103">
        <f>M150/F150</f>
        <v>0</v>
      </c>
      <c r="P150" s="924"/>
      <c r="Q150" s="1026"/>
      <c r="R150" s="1026"/>
      <c r="S150" s="1026"/>
      <c r="T150" s="1026"/>
      <c r="U150" s="1026"/>
      <c r="V150" s="1026"/>
      <c r="W150" s="1026"/>
      <c r="X150" s="1026"/>
      <c r="Y150" s="1026"/>
      <c r="Z150" s="1026"/>
      <c r="AA150" s="926"/>
      <c r="AB150" s="932"/>
      <c r="AC150" s="933"/>
      <c r="AD150" s="467"/>
      <c r="AE150" s="467"/>
      <c r="AF150" s="467"/>
      <c r="AG150" s="934">
        <v>0</v>
      </c>
      <c r="AH150" s="908"/>
    </row>
    <row r="151" spans="1:34" ht="12.75" customHeight="1" x14ac:dyDescent="0.25">
      <c r="A151" s="541"/>
      <c r="B151" s="588"/>
      <c r="C151" s="675" t="s">
        <v>247</v>
      </c>
      <c r="D151" s="676" t="s">
        <v>248</v>
      </c>
      <c r="E151" s="610" t="s">
        <v>249</v>
      </c>
      <c r="F151" s="317">
        <v>250</v>
      </c>
      <c r="G151" s="598" t="s">
        <v>77</v>
      </c>
      <c r="H151" s="259"/>
      <c r="I151" s="432">
        <f>$H$148*$F$148/F151</f>
        <v>0</v>
      </c>
      <c r="J151" s="471" t="s">
        <v>107</v>
      </c>
      <c r="K151" s="472">
        <v>0</v>
      </c>
      <c r="L151" s="41">
        <f>IF(K151&gt;0,$N$2,0)</f>
        <v>0</v>
      </c>
      <c r="M151" s="101">
        <f>K151+L151</f>
        <v>0</v>
      </c>
      <c r="N151" s="101">
        <f>M151*I151</f>
        <v>0</v>
      </c>
      <c r="O151" s="103">
        <f>M151/F151</f>
        <v>0</v>
      </c>
      <c r="P151" s="924"/>
      <c r="Q151" s="1026"/>
      <c r="R151" s="1026"/>
      <c r="S151" s="1026"/>
      <c r="T151" s="1026"/>
      <c r="U151" s="1026"/>
      <c r="V151" s="1026"/>
      <c r="W151" s="1026"/>
      <c r="X151" s="1026"/>
      <c r="Y151" s="1026"/>
      <c r="Z151" s="1026"/>
      <c r="AA151" s="926"/>
      <c r="AB151" s="932"/>
      <c r="AC151" s="933"/>
      <c r="AD151" s="467"/>
      <c r="AE151" s="467"/>
      <c r="AF151" s="467"/>
      <c r="AG151" s="934">
        <v>0</v>
      </c>
      <c r="AH151" s="908"/>
    </row>
    <row r="152" spans="1:34" ht="12.75" customHeight="1" x14ac:dyDescent="0.25">
      <c r="A152" s="541"/>
      <c r="B152" s="588"/>
      <c r="C152" s="675" t="s">
        <v>250</v>
      </c>
      <c r="D152" s="676" t="s">
        <v>251</v>
      </c>
      <c r="E152" s="610" t="s">
        <v>252</v>
      </c>
      <c r="F152" s="317">
        <v>200</v>
      </c>
      <c r="G152" s="598" t="s">
        <v>77</v>
      </c>
      <c r="H152" s="259"/>
      <c r="I152" s="432">
        <f>$H$148*$F$148/F152</f>
        <v>0</v>
      </c>
      <c r="J152" s="471" t="s">
        <v>107</v>
      </c>
      <c r="K152" s="472">
        <v>0</v>
      </c>
      <c r="L152" s="41">
        <f>IF(K152&gt;0,$N$2,0)</f>
        <v>0</v>
      </c>
      <c r="M152" s="101">
        <f>K152+L152</f>
        <v>0</v>
      </c>
      <c r="N152" s="101">
        <f>M152*I152</f>
        <v>0</v>
      </c>
      <c r="O152" s="103">
        <f>M152/F152</f>
        <v>0</v>
      </c>
      <c r="P152" s="924"/>
      <c r="Q152" s="1026"/>
      <c r="R152" s="1026"/>
      <c r="S152" s="1026"/>
      <c r="T152" s="1026"/>
      <c r="U152" s="1026"/>
      <c r="V152" s="1026"/>
      <c r="W152" s="1026"/>
      <c r="X152" s="1026"/>
      <c r="Y152" s="1026"/>
      <c r="Z152" s="1026"/>
      <c r="AA152" s="926"/>
      <c r="AB152" s="932"/>
      <c r="AC152" s="933"/>
      <c r="AD152" s="467"/>
      <c r="AE152" s="467"/>
      <c r="AF152" s="467"/>
      <c r="AG152" s="934"/>
      <c r="AH152" s="908"/>
    </row>
    <row r="153" spans="1:34" ht="13.5" customHeight="1" thickBot="1" x14ac:dyDescent="0.3">
      <c r="A153" s="549"/>
      <c r="B153" s="551"/>
      <c r="C153" s="551"/>
      <c r="D153" s="677"/>
      <c r="E153" s="553"/>
      <c r="F153" s="554"/>
      <c r="G153" s="573"/>
      <c r="H153" s="257"/>
      <c r="I153" s="431"/>
      <c r="J153" s="473"/>
      <c r="K153" s="474"/>
      <c r="L153" s="194"/>
      <c r="M153" s="194"/>
      <c r="N153" s="194"/>
      <c r="O153" s="73"/>
      <c r="P153" s="924"/>
      <c r="Q153" s="1027"/>
      <c r="R153" s="1027"/>
      <c r="S153" s="1027"/>
      <c r="U153" s="1027"/>
      <c r="V153" s="1027"/>
      <c r="W153" s="1027"/>
      <c r="X153" s="1027"/>
      <c r="Y153" s="1027"/>
      <c r="Z153" s="1027"/>
      <c r="AA153" s="926"/>
      <c r="AB153" s="1009"/>
      <c r="AC153" s="1010"/>
      <c r="AD153" s="528"/>
      <c r="AE153" s="528"/>
      <c r="AF153" s="528"/>
      <c r="AG153" s="1012"/>
      <c r="AH153" s="908"/>
    </row>
    <row r="154" spans="1:34" ht="13.5" customHeight="1" thickBot="1" x14ac:dyDescent="0.3">
      <c r="A154" s="652" t="s">
        <v>79</v>
      </c>
      <c r="B154" s="662" t="s">
        <v>253</v>
      </c>
      <c r="C154" s="538" t="s">
        <v>169</v>
      </c>
      <c r="D154" s="226"/>
      <c r="E154" s="129" t="s">
        <v>255</v>
      </c>
      <c r="F154" s="129">
        <v>1000</v>
      </c>
      <c r="G154" s="607" t="s">
        <v>77</v>
      </c>
      <c r="H154" s="264"/>
      <c r="I154" s="439"/>
      <c r="J154" s="480"/>
      <c r="K154" s="481"/>
      <c r="L154" s="86"/>
      <c r="M154" s="85"/>
      <c r="N154" s="85"/>
      <c r="O154" s="87"/>
      <c r="P154" s="924"/>
      <c r="Q154" s="993">
        <f>AA154*2</f>
        <v>156</v>
      </c>
      <c r="R154" s="993">
        <v>673</v>
      </c>
      <c r="S154" s="993">
        <v>0</v>
      </c>
      <c r="T154" s="993">
        <v>137</v>
      </c>
      <c r="U154" s="993">
        <v>0</v>
      </c>
      <c r="V154" s="993"/>
      <c r="W154" s="993">
        <v>0</v>
      </c>
      <c r="X154" s="993"/>
      <c r="Y154" s="993"/>
      <c r="Z154" s="993"/>
      <c r="AA154" s="926">
        <f>SUM(AB154:AG154)</f>
        <v>78</v>
      </c>
      <c r="AB154" s="1013">
        <f>SUM(AB158:AB168)</f>
        <v>0</v>
      </c>
      <c r="AC154" s="1013">
        <f t="shared" ref="AC154:AF154" si="54">SUM(AC158:AC168)</f>
        <v>78</v>
      </c>
      <c r="AD154" s="1013">
        <f t="shared" si="54"/>
        <v>0</v>
      </c>
      <c r="AE154" s="1013">
        <f t="shared" si="54"/>
        <v>0</v>
      </c>
      <c r="AF154" s="1013">
        <f t="shared" si="54"/>
        <v>0</v>
      </c>
      <c r="AG154" s="1019">
        <v>0</v>
      </c>
      <c r="AH154" s="908"/>
    </row>
    <row r="155" spans="1:34" ht="12.75" customHeight="1" x14ac:dyDescent="0.25">
      <c r="A155" s="541"/>
      <c r="B155" s="656" t="s">
        <v>178</v>
      </c>
      <c r="C155" s="542"/>
      <c r="D155" s="317"/>
      <c r="E155" s="560"/>
      <c r="F155" s="317"/>
      <c r="G155" s="600"/>
      <c r="H155" s="259"/>
      <c r="I155" s="88"/>
      <c r="J155" s="467"/>
      <c r="K155" s="468"/>
      <c r="L155" s="41"/>
      <c r="M155" s="38"/>
      <c r="N155" s="38"/>
      <c r="O155" s="44"/>
      <c r="P155" s="924"/>
      <c r="Q155" s="995"/>
      <c r="R155" s="995"/>
      <c r="S155" s="995"/>
      <c r="T155" s="995"/>
      <c r="U155" s="995"/>
      <c r="V155" s="995"/>
      <c r="W155" s="995"/>
      <c r="X155" s="995"/>
      <c r="Y155" s="995"/>
      <c r="Z155" s="995"/>
      <c r="AA155" s="996"/>
      <c r="AB155" s="932"/>
      <c r="AC155" s="933"/>
      <c r="AD155" s="467"/>
      <c r="AE155" s="997"/>
      <c r="AF155" s="467"/>
      <c r="AG155" s="942"/>
      <c r="AH155" s="908"/>
    </row>
    <row r="156" spans="1:34" ht="12.75" customHeight="1" x14ac:dyDescent="0.25">
      <c r="A156" s="288"/>
      <c r="B156" s="557" t="s">
        <v>213</v>
      </c>
      <c r="C156" s="542"/>
      <c r="D156" s="316"/>
      <c r="E156" s="560"/>
      <c r="F156" s="317"/>
      <c r="G156" s="545"/>
      <c r="H156" s="259"/>
      <c r="I156" s="88"/>
      <c r="J156" s="467"/>
      <c r="K156" s="468"/>
      <c r="L156" s="41"/>
      <c r="M156" s="38"/>
      <c r="N156" s="38"/>
      <c r="O156" s="44"/>
      <c r="P156" s="924"/>
      <c r="Q156" s="995"/>
      <c r="R156" s="995"/>
      <c r="S156" s="995"/>
      <c r="T156" s="995"/>
      <c r="U156" s="995"/>
      <c r="V156" s="995"/>
      <c r="W156" s="995"/>
      <c r="X156" s="995"/>
      <c r="Y156" s="995"/>
      <c r="Z156" s="995"/>
      <c r="AA156" s="996"/>
      <c r="AB156" s="932"/>
      <c r="AC156" s="933"/>
      <c r="AD156" s="467"/>
      <c r="AE156" s="997"/>
      <c r="AF156" s="467"/>
      <c r="AG156" s="934"/>
      <c r="AH156" s="908"/>
    </row>
    <row r="157" spans="1:34" ht="13.5" customHeight="1" thickBot="1" x14ac:dyDescent="0.3">
      <c r="A157" s="541"/>
      <c r="B157" s="542" t="s">
        <v>256</v>
      </c>
      <c r="C157" s="542"/>
      <c r="D157" s="647"/>
      <c r="E157" s="605"/>
      <c r="F157" s="678"/>
      <c r="G157" s="606"/>
      <c r="H157" s="259"/>
      <c r="I157" s="104"/>
      <c r="J157" s="482"/>
      <c r="K157" s="483"/>
      <c r="L157" s="107"/>
      <c r="M157" s="106"/>
      <c r="N157" s="106"/>
      <c r="O157" s="108"/>
      <c r="P157" s="924"/>
      <c r="Q157" s="995"/>
      <c r="R157" s="995"/>
      <c r="S157" s="995"/>
      <c r="T157" s="995"/>
      <c r="U157" s="995"/>
      <c r="V157" s="995"/>
      <c r="W157" s="995"/>
      <c r="X157" s="995"/>
      <c r="Y157" s="995"/>
      <c r="Z157" s="995"/>
      <c r="AA157" s="996"/>
      <c r="AB157" s="932"/>
      <c r="AC157" s="933"/>
      <c r="AD157" s="467"/>
      <c r="AE157" s="997"/>
      <c r="AF157" s="467"/>
      <c r="AG157" s="934"/>
      <c r="AH157" s="908"/>
    </row>
    <row r="158" spans="1:34" ht="13.5" customHeight="1" thickBot="1" x14ac:dyDescent="0.3">
      <c r="A158" s="665">
        <v>78148</v>
      </c>
      <c r="B158" s="635"/>
      <c r="C158" s="542" t="s">
        <v>257</v>
      </c>
      <c r="D158" s="226" t="s">
        <v>254</v>
      </c>
      <c r="E158" s="129" t="s">
        <v>255</v>
      </c>
      <c r="F158" s="129">
        <v>1000</v>
      </c>
      <c r="G158" s="679" t="s">
        <v>77</v>
      </c>
      <c r="H158" s="256">
        <v>0</v>
      </c>
      <c r="I158" s="435">
        <f t="shared" ref="I158:I168" si="55">H158</f>
        <v>0</v>
      </c>
      <c r="J158" s="461" t="s">
        <v>107</v>
      </c>
      <c r="K158" s="496">
        <v>0</v>
      </c>
      <c r="L158" s="41">
        <f>IF(K158&gt;0,$N$2,0)</f>
        <v>0</v>
      </c>
      <c r="M158" s="38">
        <f>K158+L158</f>
        <v>0</v>
      </c>
      <c r="N158" s="38">
        <f>M158*I158</f>
        <v>0</v>
      </c>
      <c r="O158" s="80">
        <f>M158/F158</f>
        <v>0</v>
      </c>
      <c r="P158" s="924"/>
      <c r="Q158" s="1003">
        <f t="shared" ref="Q158:Q168" si="56">AA158*2</f>
        <v>68</v>
      </c>
      <c r="R158" s="253">
        <v>220</v>
      </c>
      <c r="S158" s="253"/>
      <c r="T158" s="253">
        <v>28</v>
      </c>
      <c r="U158" s="253"/>
      <c r="V158" s="253"/>
      <c r="W158" s="253"/>
      <c r="X158" s="253"/>
      <c r="Y158" s="122"/>
      <c r="Z158" s="253"/>
      <c r="AA158" s="926">
        <f t="shared" ref="AA158:AA168" si="57">SUM(AB158:AG158)</f>
        <v>34</v>
      </c>
      <c r="AB158" s="932">
        <v>0</v>
      </c>
      <c r="AC158" s="933">
        <v>34</v>
      </c>
      <c r="AD158" s="467"/>
      <c r="AE158" s="467"/>
      <c r="AF158" s="467">
        <v>0</v>
      </c>
      <c r="AG158" s="949">
        <v>0</v>
      </c>
      <c r="AH158" s="908"/>
    </row>
    <row r="159" spans="1:34" ht="13.5" customHeight="1" thickBot="1" x14ac:dyDescent="0.3">
      <c r="A159" s="665">
        <v>78149</v>
      </c>
      <c r="B159" s="635"/>
      <c r="C159" s="542" t="s">
        <v>258</v>
      </c>
      <c r="D159" s="226" t="s">
        <v>259</v>
      </c>
      <c r="E159" s="129" t="s">
        <v>255</v>
      </c>
      <c r="F159" s="129">
        <v>1000</v>
      </c>
      <c r="G159" s="679" t="s">
        <v>77</v>
      </c>
      <c r="H159" s="256"/>
      <c r="I159" s="435">
        <f t="shared" si="55"/>
        <v>0</v>
      </c>
      <c r="J159" s="461" t="s">
        <v>107</v>
      </c>
      <c r="K159" s="496">
        <v>0</v>
      </c>
      <c r="L159" s="41">
        <f t="shared" ref="L159:L168" si="58">IF(K159&gt;0,$N$2,0)</f>
        <v>0</v>
      </c>
      <c r="M159" s="38">
        <f t="shared" ref="M159:M168" si="59">K159+L159</f>
        <v>0</v>
      </c>
      <c r="N159" s="38">
        <f t="shared" ref="N159:N168" si="60">M159*I159</f>
        <v>0</v>
      </c>
      <c r="O159" s="80">
        <f t="shared" ref="O159:O168" si="61">M159/F159</f>
        <v>0</v>
      </c>
      <c r="P159" s="924"/>
      <c r="Q159" s="1003">
        <f t="shared" si="56"/>
        <v>0</v>
      </c>
      <c r="R159" s="253">
        <v>200</v>
      </c>
      <c r="S159" s="253"/>
      <c r="T159" s="253">
        <v>30</v>
      </c>
      <c r="U159" s="253"/>
      <c r="V159" s="253"/>
      <c r="W159" s="253"/>
      <c r="X159" s="253"/>
      <c r="Y159" s="122"/>
      <c r="Z159" s="253"/>
      <c r="AA159" s="926">
        <f t="shared" si="57"/>
        <v>0</v>
      </c>
      <c r="AB159" s="932">
        <v>0</v>
      </c>
      <c r="AC159" s="933">
        <v>0</v>
      </c>
      <c r="AD159" s="467"/>
      <c r="AE159" s="467"/>
      <c r="AF159" s="467">
        <v>0</v>
      </c>
      <c r="AG159" s="1017">
        <v>0</v>
      </c>
      <c r="AH159" s="908"/>
    </row>
    <row r="160" spans="1:34" ht="13.5" customHeight="1" thickBot="1" x14ac:dyDescent="0.3">
      <c r="A160" s="665">
        <v>78151</v>
      </c>
      <c r="B160" s="635"/>
      <c r="C160" s="542" t="s">
        <v>260</v>
      </c>
      <c r="D160" s="226" t="s">
        <v>261</v>
      </c>
      <c r="E160" s="129" t="s">
        <v>255</v>
      </c>
      <c r="F160" s="129">
        <v>1000</v>
      </c>
      <c r="G160" s="679" t="s">
        <v>77</v>
      </c>
      <c r="H160" s="256">
        <v>0</v>
      </c>
      <c r="I160" s="435">
        <f t="shared" si="55"/>
        <v>0</v>
      </c>
      <c r="J160" s="461" t="s">
        <v>107</v>
      </c>
      <c r="K160" s="496">
        <v>0</v>
      </c>
      <c r="L160" s="41">
        <f t="shared" si="58"/>
        <v>0</v>
      </c>
      <c r="M160" s="38">
        <f t="shared" si="59"/>
        <v>0</v>
      </c>
      <c r="N160" s="38">
        <f t="shared" si="60"/>
        <v>0</v>
      </c>
      <c r="O160" s="80">
        <f t="shared" si="61"/>
        <v>0</v>
      </c>
      <c r="P160" s="924"/>
      <c r="Q160" s="1003">
        <f t="shared" si="56"/>
        <v>0</v>
      </c>
      <c r="R160" s="253">
        <v>120</v>
      </c>
      <c r="S160" s="253"/>
      <c r="T160" s="253">
        <v>17</v>
      </c>
      <c r="U160" s="253"/>
      <c r="V160" s="253"/>
      <c r="W160" s="253"/>
      <c r="X160" s="253"/>
      <c r="Y160" s="122"/>
      <c r="Z160" s="253"/>
      <c r="AA160" s="926">
        <f t="shared" si="57"/>
        <v>0</v>
      </c>
      <c r="AB160" s="932">
        <v>0</v>
      </c>
      <c r="AC160" s="933">
        <v>0</v>
      </c>
      <c r="AD160" s="467"/>
      <c r="AE160" s="467"/>
      <c r="AF160" s="467">
        <v>0</v>
      </c>
      <c r="AG160" s="1017">
        <v>0</v>
      </c>
      <c r="AH160" s="908"/>
    </row>
    <row r="161" spans="1:34" ht="13.5" customHeight="1" thickBot="1" x14ac:dyDescent="0.3">
      <c r="A161" s="665">
        <v>78152</v>
      </c>
      <c r="B161" s="635"/>
      <c r="C161" s="542" t="s">
        <v>262</v>
      </c>
      <c r="D161" s="226" t="s">
        <v>263</v>
      </c>
      <c r="E161" s="666" t="s">
        <v>171</v>
      </c>
      <c r="F161" s="129">
        <v>500</v>
      </c>
      <c r="G161" s="679" t="s">
        <v>77</v>
      </c>
      <c r="H161" s="256">
        <v>0</v>
      </c>
      <c r="I161" s="435">
        <f t="shared" si="55"/>
        <v>0</v>
      </c>
      <c r="J161" s="461" t="s">
        <v>107</v>
      </c>
      <c r="K161" s="496">
        <v>0</v>
      </c>
      <c r="L161" s="41">
        <f t="shared" si="58"/>
        <v>0</v>
      </c>
      <c r="M161" s="38">
        <f t="shared" si="59"/>
        <v>0</v>
      </c>
      <c r="N161" s="38">
        <f t="shared" si="60"/>
        <v>0</v>
      </c>
      <c r="O161" s="80">
        <f t="shared" si="61"/>
        <v>0</v>
      </c>
      <c r="P161" s="924"/>
      <c r="Q161" s="1003">
        <f t="shared" si="56"/>
        <v>0</v>
      </c>
      <c r="R161" s="253">
        <v>2</v>
      </c>
      <c r="S161" s="253"/>
      <c r="T161" s="253">
        <v>0</v>
      </c>
      <c r="U161" s="253"/>
      <c r="V161" s="253"/>
      <c r="W161" s="253"/>
      <c r="X161" s="253"/>
      <c r="Y161" s="122"/>
      <c r="Z161" s="253"/>
      <c r="AA161" s="926">
        <f t="shared" si="57"/>
        <v>0</v>
      </c>
      <c r="AB161" s="932">
        <v>0</v>
      </c>
      <c r="AC161" s="933">
        <v>0</v>
      </c>
      <c r="AD161" s="467"/>
      <c r="AE161" s="467"/>
      <c r="AF161" s="467">
        <v>0</v>
      </c>
      <c r="AG161" s="1017">
        <v>0</v>
      </c>
      <c r="AH161" s="908"/>
    </row>
    <row r="162" spans="1:34" ht="13.5" customHeight="1" thickBot="1" x14ac:dyDescent="0.3">
      <c r="A162" s="665">
        <v>78153</v>
      </c>
      <c r="B162" s="635"/>
      <c r="C162" s="588" t="s">
        <v>264</v>
      </c>
      <c r="D162" s="226" t="s">
        <v>265</v>
      </c>
      <c r="E162" s="666" t="s">
        <v>171</v>
      </c>
      <c r="F162" s="129">
        <v>500</v>
      </c>
      <c r="G162" s="679" t="s">
        <v>77</v>
      </c>
      <c r="H162" s="258">
        <v>0</v>
      </c>
      <c r="I162" s="435">
        <f t="shared" si="55"/>
        <v>0</v>
      </c>
      <c r="J162" s="461" t="s">
        <v>107</v>
      </c>
      <c r="K162" s="496">
        <v>0</v>
      </c>
      <c r="L162" s="41">
        <f t="shared" si="58"/>
        <v>0</v>
      </c>
      <c r="M162" s="38">
        <f t="shared" si="59"/>
        <v>0</v>
      </c>
      <c r="N162" s="38">
        <f t="shared" si="60"/>
        <v>0</v>
      </c>
      <c r="O162" s="80">
        <f t="shared" si="61"/>
        <v>0</v>
      </c>
      <c r="P162" s="924"/>
      <c r="Q162" s="1003">
        <f t="shared" si="56"/>
        <v>0</v>
      </c>
      <c r="R162" s="925">
        <v>27</v>
      </c>
      <c r="S162" s="925"/>
      <c r="T162" s="925">
        <v>7</v>
      </c>
      <c r="U162" s="925"/>
      <c r="V162" s="925"/>
      <c r="W162" s="925"/>
      <c r="X162" s="253"/>
      <c r="Y162" s="122"/>
      <c r="Z162" s="253"/>
      <c r="AA162" s="926">
        <f t="shared" si="57"/>
        <v>0</v>
      </c>
      <c r="AB162" s="932">
        <v>0</v>
      </c>
      <c r="AC162" s="933">
        <v>0</v>
      </c>
      <c r="AD162" s="467"/>
      <c r="AE162" s="467"/>
      <c r="AF162" s="467">
        <v>0</v>
      </c>
      <c r="AG162" s="1017">
        <v>0</v>
      </c>
      <c r="AH162" s="908"/>
    </row>
    <row r="163" spans="1:34" ht="13.5" customHeight="1" thickBot="1" x14ac:dyDescent="0.3">
      <c r="A163" s="665">
        <v>78154</v>
      </c>
      <c r="B163" s="542"/>
      <c r="C163" s="542" t="s">
        <v>240</v>
      </c>
      <c r="D163" s="226" t="s">
        <v>266</v>
      </c>
      <c r="E163" s="666" t="s">
        <v>171</v>
      </c>
      <c r="F163" s="129">
        <v>500</v>
      </c>
      <c r="G163" s="679" t="s">
        <v>77</v>
      </c>
      <c r="H163" s="258">
        <v>0</v>
      </c>
      <c r="I163" s="435">
        <f t="shared" si="55"/>
        <v>0</v>
      </c>
      <c r="J163" s="461" t="s">
        <v>107</v>
      </c>
      <c r="K163" s="496">
        <v>0</v>
      </c>
      <c r="L163" s="41">
        <f t="shared" si="58"/>
        <v>0</v>
      </c>
      <c r="M163" s="38">
        <f t="shared" si="59"/>
        <v>0</v>
      </c>
      <c r="N163" s="38">
        <f t="shared" si="60"/>
        <v>0</v>
      </c>
      <c r="O163" s="80">
        <f t="shared" si="61"/>
        <v>0</v>
      </c>
      <c r="P163" s="924"/>
      <c r="Q163" s="1003">
        <f t="shared" si="56"/>
        <v>60</v>
      </c>
      <c r="R163" s="925">
        <v>0</v>
      </c>
      <c r="S163" s="925"/>
      <c r="T163" s="925">
        <v>0</v>
      </c>
      <c r="U163" s="925"/>
      <c r="V163" s="925"/>
      <c r="W163" s="925"/>
      <c r="X163" s="253"/>
      <c r="Y163" s="122"/>
      <c r="Z163" s="253"/>
      <c r="AA163" s="926">
        <f t="shared" si="57"/>
        <v>30</v>
      </c>
      <c r="AB163" s="932">
        <v>0</v>
      </c>
      <c r="AC163" s="933">
        <v>30</v>
      </c>
      <c r="AD163" s="467"/>
      <c r="AE163" s="467"/>
      <c r="AF163" s="467">
        <v>0</v>
      </c>
      <c r="AG163" s="1017">
        <v>0</v>
      </c>
      <c r="AH163" s="908"/>
    </row>
    <row r="164" spans="1:34" ht="13.5" customHeight="1" thickBot="1" x14ac:dyDescent="0.3">
      <c r="A164" s="292">
        <v>78156</v>
      </c>
      <c r="B164" s="126"/>
      <c r="C164" s="127" t="s">
        <v>267</v>
      </c>
      <c r="D164" s="226" t="s">
        <v>268</v>
      </c>
      <c r="E164" s="666" t="s">
        <v>171</v>
      </c>
      <c r="F164" s="129">
        <v>500</v>
      </c>
      <c r="G164" s="227" t="s">
        <v>77</v>
      </c>
      <c r="H164" s="258">
        <v>0</v>
      </c>
      <c r="I164" s="435">
        <f t="shared" si="55"/>
        <v>0</v>
      </c>
      <c r="J164" s="461" t="s">
        <v>107</v>
      </c>
      <c r="K164" s="496">
        <v>0</v>
      </c>
      <c r="L164" s="41">
        <f t="shared" si="58"/>
        <v>0</v>
      </c>
      <c r="M164" s="38">
        <f t="shared" si="59"/>
        <v>0</v>
      </c>
      <c r="N164" s="38">
        <f t="shared" si="60"/>
        <v>0</v>
      </c>
      <c r="O164" s="80">
        <f t="shared" si="61"/>
        <v>0</v>
      </c>
      <c r="P164" s="924"/>
      <c r="Q164" s="1003">
        <f t="shared" si="56"/>
        <v>28</v>
      </c>
      <c r="R164" s="925">
        <v>50</v>
      </c>
      <c r="S164" s="925"/>
      <c r="T164" s="925">
        <v>26</v>
      </c>
      <c r="U164" s="925"/>
      <c r="V164" s="925"/>
      <c r="W164" s="925"/>
      <c r="X164" s="253"/>
      <c r="Y164" s="122"/>
      <c r="Z164" s="253"/>
      <c r="AA164" s="926">
        <f t="shared" si="57"/>
        <v>14</v>
      </c>
      <c r="AB164" s="932">
        <v>0</v>
      </c>
      <c r="AC164" s="933">
        <v>14</v>
      </c>
      <c r="AD164" s="467"/>
      <c r="AE164" s="467"/>
      <c r="AF164" s="467">
        <v>0</v>
      </c>
      <c r="AG164" s="1017">
        <v>0</v>
      </c>
      <c r="AH164" s="908"/>
    </row>
    <row r="165" spans="1:34" ht="13.5" customHeight="1" thickBot="1" x14ac:dyDescent="0.3">
      <c r="A165" s="665">
        <v>78157</v>
      </c>
      <c r="B165" s="635"/>
      <c r="C165" s="542" t="s">
        <v>269</v>
      </c>
      <c r="D165" s="226" t="s">
        <v>270</v>
      </c>
      <c r="E165" s="666" t="s">
        <v>171</v>
      </c>
      <c r="F165" s="129">
        <v>500</v>
      </c>
      <c r="G165" s="679" t="s">
        <v>77</v>
      </c>
      <c r="H165" s="258">
        <v>0</v>
      </c>
      <c r="I165" s="435">
        <f t="shared" si="55"/>
        <v>0</v>
      </c>
      <c r="J165" s="461" t="s">
        <v>107</v>
      </c>
      <c r="K165" s="496">
        <v>0</v>
      </c>
      <c r="L165" s="41">
        <f t="shared" si="58"/>
        <v>0</v>
      </c>
      <c r="M165" s="38">
        <f t="shared" si="59"/>
        <v>0</v>
      </c>
      <c r="N165" s="38">
        <f t="shared" si="60"/>
        <v>0</v>
      </c>
      <c r="O165" s="80">
        <f t="shared" si="61"/>
        <v>0</v>
      </c>
      <c r="P165" s="924"/>
      <c r="Q165" s="1003">
        <f t="shared" si="56"/>
        <v>0</v>
      </c>
      <c r="R165" s="925">
        <v>0</v>
      </c>
      <c r="S165" s="925"/>
      <c r="T165" s="925">
        <v>0</v>
      </c>
      <c r="U165" s="925"/>
      <c r="V165" s="925"/>
      <c r="W165" s="925"/>
      <c r="X165" s="253"/>
      <c r="Y165" s="122"/>
      <c r="Z165" s="253"/>
      <c r="AA165" s="926">
        <f t="shared" si="57"/>
        <v>0</v>
      </c>
      <c r="AB165" s="932">
        <v>0</v>
      </c>
      <c r="AC165" s="933">
        <v>0</v>
      </c>
      <c r="AD165" s="467"/>
      <c r="AE165" s="467"/>
      <c r="AF165" s="467">
        <v>0</v>
      </c>
      <c r="AG165" s="1017">
        <v>0</v>
      </c>
      <c r="AH165" s="908"/>
    </row>
    <row r="166" spans="1:34" ht="13.5" customHeight="1" thickBot="1" x14ac:dyDescent="0.3">
      <c r="A166" s="665">
        <v>78158</v>
      </c>
      <c r="B166" s="635"/>
      <c r="C166" s="542" t="s">
        <v>271</v>
      </c>
      <c r="D166" s="226" t="s">
        <v>272</v>
      </c>
      <c r="E166" s="666" t="s">
        <v>171</v>
      </c>
      <c r="F166" s="129">
        <v>500</v>
      </c>
      <c r="G166" s="679" t="s">
        <v>77</v>
      </c>
      <c r="H166" s="258">
        <v>0</v>
      </c>
      <c r="I166" s="435">
        <f t="shared" si="55"/>
        <v>0</v>
      </c>
      <c r="J166" s="461" t="s">
        <v>107</v>
      </c>
      <c r="K166" s="496">
        <v>0</v>
      </c>
      <c r="L166" s="41">
        <f t="shared" si="58"/>
        <v>0</v>
      </c>
      <c r="M166" s="38">
        <f t="shared" si="59"/>
        <v>0</v>
      </c>
      <c r="N166" s="38">
        <f t="shared" si="60"/>
        <v>0</v>
      </c>
      <c r="O166" s="80">
        <f t="shared" si="61"/>
        <v>0</v>
      </c>
      <c r="P166" s="924"/>
      <c r="Q166" s="1003">
        <f t="shared" si="56"/>
        <v>0</v>
      </c>
      <c r="R166" s="925">
        <v>50</v>
      </c>
      <c r="S166" s="925"/>
      <c r="T166" s="925">
        <v>29</v>
      </c>
      <c r="U166" s="925"/>
      <c r="V166" s="925"/>
      <c r="W166" s="925"/>
      <c r="X166" s="253"/>
      <c r="Y166" s="122"/>
      <c r="Z166" s="253"/>
      <c r="AA166" s="926">
        <f t="shared" si="57"/>
        <v>0</v>
      </c>
      <c r="AB166" s="932">
        <v>0</v>
      </c>
      <c r="AC166" s="933">
        <v>0</v>
      </c>
      <c r="AD166" s="467"/>
      <c r="AE166" s="467"/>
      <c r="AF166" s="467">
        <v>0</v>
      </c>
      <c r="AG166" s="1017">
        <v>0</v>
      </c>
      <c r="AH166" s="908"/>
    </row>
    <row r="167" spans="1:34" ht="13.5" customHeight="1" thickBot="1" x14ac:dyDescent="0.3">
      <c r="A167" s="665">
        <v>78159</v>
      </c>
      <c r="B167" s="635"/>
      <c r="C167" s="542" t="s">
        <v>273</v>
      </c>
      <c r="D167" s="226" t="s">
        <v>274</v>
      </c>
      <c r="E167" s="666" t="s">
        <v>171</v>
      </c>
      <c r="F167" s="129">
        <v>500</v>
      </c>
      <c r="G167" s="679" t="s">
        <v>77</v>
      </c>
      <c r="H167" s="258">
        <v>0</v>
      </c>
      <c r="I167" s="435">
        <f t="shared" si="55"/>
        <v>0</v>
      </c>
      <c r="J167" s="461" t="s">
        <v>107</v>
      </c>
      <c r="K167" s="496">
        <v>0</v>
      </c>
      <c r="L167" s="41">
        <f t="shared" si="58"/>
        <v>0</v>
      </c>
      <c r="M167" s="38">
        <f t="shared" si="59"/>
        <v>0</v>
      </c>
      <c r="N167" s="38">
        <f t="shared" si="60"/>
        <v>0</v>
      </c>
      <c r="O167" s="80">
        <f t="shared" si="61"/>
        <v>0</v>
      </c>
      <c r="P167" s="924"/>
      <c r="Q167" s="1003">
        <f t="shared" si="56"/>
        <v>0</v>
      </c>
      <c r="R167" s="925">
        <v>2</v>
      </c>
      <c r="S167" s="925"/>
      <c r="T167" s="925">
        <v>0</v>
      </c>
      <c r="U167" s="925"/>
      <c r="V167" s="925"/>
      <c r="W167" s="925"/>
      <c r="X167" s="253"/>
      <c r="Y167" s="122"/>
      <c r="Z167" s="253"/>
      <c r="AA167" s="926">
        <f t="shared" si="57"/>
        <v>0</v>
      </c>
      <c r="AB167" s="932">
        <v>0</v>
      </c>
      <c r="AC167" s="933">
        <v>0</v>
      </c>
      <c r="AD167" s="467"/>
      <c r="AE167" s="467"/>
      <c r="AF167" s="467">
        <v>0</v>
      </c>
      <c r="AG167" s="1017">
        <v>0</v>
      </c>
      <c r="AH167" s="908"/>
    </row>
    <row r="168" spans="1:34" ht="13.5" customHeight="1" thickBot="1" x14ac:dyDescent="0.3">
      <c r="A168" s="665">
        <v>78161</v>
      </c>
      <c r="B168" s="637"/>
      <c r="C168" s="564" t="s">
        <v>275</v>
      </c>
      <c r="D168" s="226" t="s">
        <v>276</v>
      </c>
      <c r="E168" s="129" t="s">
        <v>255</v>
      </c>
      <c r="F168" s="129">
        <v>1000</v>
      </c>
      <c r="G168" s="679" t="s">
        <v>77</v>
      </c>
      <c r="H168" s="256">
        <v>0</v>
      </c>
      <c r="I168" s="435">
        <f t="shared" si="55"/>
        <v>0</v>
      </c>
      <c r="J168" s="461" t="s">
        <v>107</v>
      </c>
      <c r="K168" s="496">
        <v>0</v>
      </c>
      <c r="L168" s="41">
        <f t="shared" si="58"/>
        <v>0</v>
      </c>
      <c r="M168" s="38">
        <f t="shared" si="59"/>
        <v>0</v>
      </c>
      <c r="N168" s="38">
        <f t="shared" si="60"/>
        <v>0</v>
      </c>
      <c r="O168" s="80">
        <f t="shared" si="61"/>
        <v>0</v>
      </c>
      <c r="P168" s="924"/>
      <c r="Q168" s="1003">
        <f t="shared" si="56"/>
        <v>0</v>
      </c>
      <c r="R168" s="925">
        <v>2</v>
      </c>
      <c r="S168" s="925"/>
      <c r="T168" s="925">
        <v>0</v>
      </c>
      <c r="U168" s="925"/>
      <c r="V168" s="925"/>
      <c r="W168" s="925"/>
      <c r="X168" s="253"/>
      <c r="Y168" s="122"/>
      <c r="Z168" s="253"/>
      <c r="AA168" s="926">
        <f t="shared" si="57"/>
        <v>0</v>
      </c>
      <c r="AB168" s="932">
        <v>0</v>
      </c>
      <c r="AC168" s="933">
        <v>0</v>
      </c>
      <c r="AD168" s="467"/>
      <c r="AE168" s="467"/>
      <c r="AF168" s="467">
        <v>0</v>
      </c>
      <c r="AG168" s="1017">
        <v>0</v>
      </c>
      <c r="AH168" s="908"/>
    </row>
    <row r="169" spans="1:34" ht="13.5" customHeight="1" thickBot="1" x14ac:dyDescent="0.3">
      <c r="A169" s="293"/>
      <c r="B169" s="639"/>
      <c r="C169" s="563"/>
      <c r="D169" s="574"/>
      <c r="E169" s="680"/>
      <c r="F169" s="554"/>
      <c r="G169" s="569"/>
      <c r="H169" s="257"/>
      <c r="I169" s="441"/>
      <c r="J169" s="492"/>
      <c r="K169" s="493"/>
      <c r="L169" s="99"/>
      <c r="M169" s="50"/>
      <c r="N169" s="50"/>
      <c r="O169" s="56"/>
      <c r="P169" s="924"/>
      <c r="Q169" s="995"/>
      <c r="R169" s="995"/>
      <c r="S169" s="995"/>
      <c r="T169" s="995"/>
      <c r="U169" s="995"/>
      <c r="V169" s="995"/>
      <c r="W169" s="995"/>
      <c r="X169" s="995"/>
      <c r="Y169" s="995"/>
      <c r="Z169" s="995"/>
      <c r="AA169" s="996"/>
      <c r="AB169" s="947"/>
      <c r="AC169" s="948"/>
      <c r="AD169" s="463"/>
      <c r="AE169" s="1028"/>
      <c r="AF169" s="463"/>
      <c r="AG169" s="1029"/>
      <c r="AH169" s="908"/>
    </row>
    <row r="170" spans="1:34" ht="13.5" customHeight="1" thickBot="1" x14ac:dyDescent="0.3">
      <c r="A170" s="681" t="s">
        <v>277</v>
      </c>
      <c r="B170" s="682"/>
      <c r="C170" s="682"/>
      <c r="D170" s="552"/>
      <c r="E170" s="683"/>
      <c r="F170" s="684"/>
      <c r="G170" s="682"/>
      <c r="H170" s="341"/>
      <c r="I170" s="445"/>
      <c r="J170" s="498"/>
      <c r="K170" s="475"/>
      <c r="L170" s="337"/>
      <c r="M170" s="337"/>
      <c r="N170" s="337"/>
      <c r="O170" s="338"/>
      <c r="P170" s="924"/>
      <c r="Q170" s="1027"/>
      <c r="R170" s="1027"/>
      <c r="S170" s="1027"/>
      <c r="T170" s="1027"/>
      <c r="U170" s="1027"/>
      <c r="V170" s="1027"/>
      <c r="W170" s="1027"/>
      <c r="X170" s="1027"/>
      <c r="Y170" s="1027"/>
      <c r="Z170" s="1027"/>
      <c r="AA170" s="926"/>
      <c r="AB170" s="988"/>
      <c r="AC170" s="989"/>
      <c r="AD170" s="961"/>
      <c r="AE170" s="990"/>
      <c r="AF170" s="991"/>
      <c r="AG170" s="963"/>
      <c r="AH170" s="908"/>
    </row>
    <row r="171" spans="1:34" ht="13.5" customHeight="1" thickBot="1" x14ac:dyDescent="0.3">
      <c r="A171" s="652" t="s">
        <v>79</v>
      </c>
      <c r="B171" s="556" t="s">
        <v>278</v>
      </c>
      <c r="C171" s="542" t="s">
        <v>78</v>
      </c>
      <c r="D171" s="540"/>
      <c r="E171" s="560"/>
      <c r="F171" s="317"/>
      <c r="G171" s="598"/>
      <c r="H171" s="340"/>
      <c r="I171" s="439"/>
      <c r="J171" s="480"/>
      <c r="K171" s="481"/>
      <c r="L171" s="86"/>
      <c r="M171" s="85"/>
      <c r="N171" s="85"/>
      <c r="O171" s="87"/>
      <c r="P171" s="924"/>
      <c r="Q171" s="995"/>
      <c r="R171" s="995"/>
      <c r="S171" s="995"/>
      <c r="T171" s="995"/>
      <c r="U171" s="995"/>
      <c r="V171" s="995"/>
      <c r="W171" s="995"/>
      <c r="X171" s="995"/>
      <c r="Y171" s="995"/>
      <c r="Z171" s="995"/>
      <c r="AA171" s="996"/>
      <c r="AB171" s="927"/>
      <c r="AC171" s="928"/>
      <c r="AD171" s="929"/>
      <c r="AE171" s="1008"/>
      <c r="AF171" s="929"/>
      <c r="AG171" s="930"/>
      <c r="AH171" s="908"/>
    </row>
    <row r="172" spans="1:34" ht="13.5" customHeight="1" thickBot="1" x14ac:dyDescent="0.3">
      <c r="A172" s="288"/>
      <c r="B172" s="542" t="s">
        <v>160</v>
      </c>
      <c r="C172" s="685"/>
      <c r="D172" s="685"/>
      <c r="E172" s="650"/>
      <c r="F172" s="628"/>
      <c r="G172" s="686"/>
      <c r="H172" s="267"/>
      <c r="I172" s="88"/>
      <c r="J172" s="467"/>
      <c r="K172" s="468"/>
      <c r="L172" s="41"/>
      <c r="M172" s="38"/>
      <c r="N172" s="38"/>
      <c r="O172" s="44"/>
      <c r="P172" s="924"/>
      <c r="Q172" s="993">
        <f>AA172*2</f>
        <v>8130</v>
      </c>
      <c r="R172" s="993">
        <v>8669</v>
      </c>
      <c r="S172" s="993">
        <v>6386</v>
      </c>
      <c r="T172" s="993">
        <v>6154</v>
      </c>
      <c r="U172" s="993">
        <v>3866</v>
      </c>
      <c r="V172" s="993">
        <v>3009</v>
      </c>
      <c r="W172" s="993">
        <v>10066</v>
      </c>
      <c r="X172" s="993">
        <v>10052</v>
      </c>
      <c r="Y172" s="993">
        <f>SUM(Y177:Y187)</f>
        <v>7091</v>
      </c>
      <c r="Z172" s="993">
        <f>SUM(Z177:Z187)</f>
        <v>7678</v>
      </c>
      <c r="AA172" s="926">
        <f>SUM(AB172:AG172)</f>
        <v>4065</v>
      </c>
      <c r="AB172" s="1000">
        <f>SUM(AB177:AB187)</f>
        <v>285</v>
      </c>
      <c r="AC172" s="1000">
        <f t="shared" ref="AC172:AG172" si="62">SUM(AC177:AC187)</f>
        <v>1967</v>
      </c>
      <c r="AD172" s="1000">
        <f t="shared" si="62"/>
        <v>289</v>
      </c>
      <c r="AE172" s="1000">
        <f t="shared" si="62"/>
        <v>131</v>
      </c>
      <c r="AF172" s="1000">
        <f t="shared" si="62"/>
        <v>916</v>
      </c>
      <c r="AG172" s="1000">
        <f t="shared" si="62"/>
        <v>477</v>
      </c>
      <c r="AH172" s="908"/>
    </row>
    <row r="173" spans="1:34" ht="12.75" customHeight="1" x14ac:dyDescent="0.25">
      <c r="A173" s="541"/>
      <c r="B173" s="656" t="s">
        <v>178</v>
      </c>
      <c r="C173" s="542" t="s">
        <v>179</v>
      </c>
      <c r="D173" s="317" t="s">
        <v>279</v>
      </c>
      <c r="E173" s="560" t="s">
        <v>177</v>
      </c>
      <c r="F173" s="317">
        <v>1000</v>
      </c>
      <c r="G173" s="600" t="s">
        <v>77</v>
      </c>
      <c r="H173" s="267"/>
      <c r="I173" s="88"/>
      <c r="J173" s="467"/>
      <c r="K173" s="468"/>
      <c r="L173" s="41"/>
      <c r="M173" s="38"/>
      <c r="N173" s="38"/>
      <c r="O173" s="44"/>
      <c r="P173" s="924"/>
      <c r="Q173" s="995"/>
      <c r="R173" s="995"/>
      <c r="S173" s="995"/>
      <c r="T173" s="995"/>
      <c r="U173" s="995"/>
      <c r="V173" s="995"/>
      <c r="W173" s="995"/>
      <c r="X173" s="995"/>
      <c r="Y173" s="995"/>
      <c r="Z173" s="995"/>
      <c r="AA173" s="996"/>
      <c r="AB173" s="932"/>
      <c r="AC173" s="933"/>
      <c r="AD173" s="467"/>
      <c r="AE173" s="997"/>
      <c r="AF173" s="467"/>
      <c r="AG173" s="934"/>
      <c r="AH173" s="908"/>
    </row>
    <row r="174" spans="1:34" ht="12.75" customHeight="1" x14ac:dyDescent="0.25">
      <c r="A174" s="541"/>
      <c r="B174" s="645" t="s">
        <v>181</v>
      </c>
      <c r="C174" s="687"/>
      <c r="D174" s="688"/>
      <c r="E174" s="689"/>
      <c r="F174" s="688"/>
      <c r="G174" s="690"/>
      <c r="H174" s="267"/>
      <c r="I174" s="88"/>
      <c r="J174" s="467"/>
      <c r="K174" s="468"/>
      <c r="L174" s="41"/>
      <c r="M174" s="38"/>
      <c r="N174" s="38"/>
      <c r="O174" s="44"/>
      <c r="P174" s="924"/>
      <c r="Q174" s="995"/>
      <c r="R174" s="995"/>
      <c r="S174" s="995"/>
      <c r="T174" s="995"/>
      <c r="U174" s="995"/>
      <c r="V174" s="995"/>
      <c r="W174" s="995"/>
      <c r="X174" s="995"/>
      <c r="Y174" s="995"/>
      <c r="Z174" s="995"/>
      <c r="AA174" s="996"/>
      <c r="AB174" s="932"/>
      <c r="AC174" s="933"/>
      <c r="AD174" s="467"/>
      <c r="AE174" s="997"/>
      <c r="AF174" s="467"/>
      <c r="AG174" s="934"/>
      <c r="AH174" s="908"/>
    </row>
    <row r="175" spans="1:34" ht="13.5" customHeight="1" thickBot="1" x14ac:dyDescent="0.3">
      <c r="A175" s="541"/>
      <c r="B175" s="542" t="s">
        <v>182</v>
      </c>
      <c r="C175" s="542"/>
      <c r="D175" s="317"/>
      <c r="E175" s="638"/>
      <c r="F175" s="316"/>
      <c r="G175" s="598"/>
      <c r="H175" s="267"/>
      <c r="I175" s="104"/>
      <c r="J175" s="478"/>
      <c r="K175" s="479"/>
      <c r="L175" s="102"/>
      <c r="M175" s="101"/>
      <c r="N175" s="101"/>
      <c r="O175" s="103"/>
      <c r="P175" s="924"/>
      <c r="Q175" s="995"/>
      <c r="R175" s="995"/>
      <c r="S175" s="995"/>
      <c r="T175" s="995"/>
      <c r="U175" s="995"/>
      <c r="V175" s="995"/>
      <c r="W175" s="995"/>
      <c r="X175" s="995"/>
      <c r="Y175" s="995"/>
      <c r="Z175" s="995"/>
      <c r="AA175" s="996"/>
      <c r="AB175" s="932"/>
      <c r="AC175" s="933"/>
      <c r="AD175" s="467"/>
      <c r="AE175" s="997"/>
      <c r="AF175" s="467"/>
      <c r="AG175" s="934"/>
      <c r="AH175" s="908"/>
    </row>
    <row r="176" spans="1:34" ht="13.5" customHeight="1" thickBot="1" x14ac:dyDescent="0.3">
      <c r="A176" s="572"/>
      <c r="B176" s="542" t="s">
        <v>183</v>
      </c>
      <c r="C176" s="542"/>
      <c r="D176" s="317"/>
      <c r="E176" s="560"/>
      <c r="F176" s="317"/>
      <c r="G176" s="598"/>
      <c r="H176" s="257"/>
      <c r="I176" s="435"/>
      <c r="J176" s="467"/>
      <c r="K176" s="499"/>
      <c r="L176" s="41"/>
      <c r="M176" s="38"/>
      <c r="N176" s="38"/>
      <c r="O176" s="44"/>
      <c r="P176" s="924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926"/>
      <c r="AB176" s="932"/>
      <c r="AC176" s="933"/>
      <c r="AD176" s="467"/>
      <c r="AE176" s="467"/>
      <c r="AF176" s="467"/>
      <c r="AG176" s="934"/>
      <c r="AH176" s="908"/>
    </row>
    <row r="177" spans="1:34" ht="13.5" customHeight="1" thickBot="1" x14ac:dyDescent="0.3">
      <c r="A177" s="571">
        <v>78145</v>
      </c>
      <c r="B177" s="557" t="s">
        <v>184</v>
      </c>
      <c r="C177" s="542" t="s">
        <v>280</v>
      </c>
      <c r="D177" s="628"/>
      <c r="E177" s="650" t="s">
        <v>281</v>
      </c>
      <c r="F177" s="628">
        <v>1000</v>
      </c>
      <c r="G177" s="598" t="s">
        <v>50</v>
      </c>
      <c r="H177" s="256">
        <v>0</v>
      </c>
      <c r="I177" s="435">
        <f t="shared" ref="I177:I187" si="63">H177</f>
        <v>0</v>
      </c>
      <c r="J177" s="461" t="s">
        <v>107</v>
      </c>
      <c r="K177" s="484">
        <v>0</v>
      </c>
      <c r="L177" s="41">
        <f t="shared" ref="L177:L187" si="64">IF(K177&gt;0,$N$2,0)</f>
        <v>0</v>
      </c>
      <c r="M177" s="38">
        <f t="shared" ref="M177:M187" si="65">K177+L177</f>
        <v>0</v>
      </c>
      <c r="N177" s="38">
        <f t="shared" ref="N177:N184" si="66">M177*I177</f>
        <v>0</v>
      </c>
      <c r="O177" s="44">
        <f t="shared" ref="O177:O187" si="67">M177/F177</f>
        <v>0</v>
      </c>
      <c r="P177" s="924"/>
      <c r="Q177" s="1003">
        <f t="shared" ref="Q177:Q187" si="68">AA177*2</f>
        <v>2004</v>
      </c>
      <c r="R177" s="925">
        <v>1913</v>
      </c>
      <c r="S177" s="925">
        <v>510</v>
      </c>
      <c r="T177" s="965">
        <v>1023</v>
      </c>
      <c r="U177" s="965">
        <v>618</v>
      </c>
      <c r="V177" s="965">
        <v>312</v>
      </c>
      <c r="W177" s="925">
        <v>1360</v>
      </c>
      <c r="X177" s="253">
        <v>986</v>
      </c>
      <c r="Y177" s="122">
        <v>832</v>
      </c>
      <c r="Z177" s="253">
        <v>726</v>
      </c>
      <c r="AA177" s="926">
        <f t="shared" ref="AA177:AA187" si="69">SUM(AB177:AG177)</f>
        <v>1002</v>
      </c>
      <c r="AB177" s="932">
        <v>42</v>
      </c>
      <c r="AC177" s="933">
        <v>389</v>
      </c>
      <c r="AD177" s="467">
        <v>162</v>
      </c>
      <c r="AE177" s="467">
        <v>20</v>
      </c>
      <c r="AF177" s="467">
        <v>137</v>
      </c>
      <c r="AG177" s="934">
        <v>252</v>
      </c>
      <c r="AH177" s="908"/>
    </row>
    <row r="178" spans="1:34" ht="13.5" customHeight="1" thickBot="1" x14ac:dyDescent="0.3">
      <c r="A178" s="571">
        <v>78150</v>
      </c>
      <c r="B178" s="542" t="s">
        <v>185</v>
      </c>
      <c r="C178" s="542" t="s">
        <v>282</v>
      </c>
      <c r="D178" s="628"/>
      <c r="E178" s="650" t="s">
        <v>188</v>
      </c>
      <c r="F178" s="628">
        <v>1000</v>
      </c>
      <c r="G178" s="598" t="s">
        <v>50</v>
      </c>
      <c r="H178" s="258">
        <v>0</v>
      </c>
      <c r="I178" s="435">
        <f t="shared" si="63"/>
        <v>0</v>
      </c>
      <c r="J178" s="490" t="s">
        <v>107</v>
      </c>
      <c r="K178" s="484">
        <v>0</v>
      </c>
      <c r="L178" s="295">
        <f t="shared" si="64"/>
        <v>0</v>
      </c>
      <c r="M178" s="201">
        <f t="shared" si="65"/>
        <v>0</v>
      </c>
      <c r="N178" s="201">
        <f t="shared" si="66"/>
        <v>0</v>
      </c>
      <c r="O178" s="80">
        <f t="shared" si="67"/>
        <v>0</v>
      </c>
      <c r="P178" s="924"/>
      <c r="Q178" s="1003">
        <f t="shared" si="68"/>
        <v>98</v>
      </c>
      <c r="R178" s="925">
        <v>120</v>
      </c>
      <c r="S178" s="925">
        <v>58</v>
      </c>
      <c r="T178" s="965">
        <v>129</v>
      </c>
      <c r="U178" s="965">
        <v>118</v>
      </c>
      <c r="V178" s="965">
        <v>93</v>
      </c>
      <c r="W178" s="925">
        <v>92</v>
      </c>
      <c r="X178" s="253">
        <v>16</v>
      </c>
      <c r="Y178" s="122">
        <v>14</v>
      </c>
      <c r="Z178" s="253">
        <v>76</v>
      </c>
      <c r="AA178" s="926">
        <f t="shared" si="69"/>
        <v>49</v>
      </c>
      <c r="AB178" s="932">
        <v>0</v>
      </c>
      <c r="AC178" s="933">
        <v>0</v>
      </c>
      <c r="AD178" s="467">
        <v>0</v>
      </c>
      <c r="AE178" s="467">
        <v>0</v>
      </c>
      <c r="AF178" s="467">
        <v>0</v>
      </c>
      <c r="AG178" s="934">
        <v>49</v>
      </c>
      <c r="AH178" s="908"/>
    </row>
    <row r="179" spans="1:34" ht="13.5" customHeight="1" thickBot="1" x14ac:dyDescent="0.3">
      <c r="A179" s="571">
        <v>78155</v>
      </c>
      <c r="B179" s="542"/>
      <c r="C179" s="542" t="s">
        <v>283</v>
      </c>
      <c r="D179" s="628"/>
      <c r="E179" s="650" t="s">
        <v>281</v>
      </c>
      <c r="F179" s="628">
        <v>1000</v>
      </c>
      <c r="G179" s="598" t="s">
        <v>50</v>
      </c>
      <c r="H179" s="258">
        <v>25</v>
      </c>
      <c r="I179" s="435">
        <f t="shared" si="63"/>
        <v>25</v>
      </c>
      <c r="J179" s="461" t="s">
        <v>107</v>
      </c>
      <c r="K179" s="484">
        <v>0</v>
      </c>
      <c r="L179" s="41">
        <f t="shared" si="64"/>
        <v>0</v>
      </c>
      <c r="M179" s="38">
        <f t="shared" si="65"/>
        <v>0</v>
      </c>
      <c r="N179" s="38">
        <f t="shared" si="66"/>
        <v>0</v>
      </c>
      <c r="O179" s="44">
        <f t="shared" si="67"/>
        <v>0</v>
      </c>
      <c r="P179" s="924"/>
      <c r="Q179" s="1003">
        <f t="shared" si="68"/>
        <v>2772</v>
      </c>
      <c r="R179" s="925">
        <v>2688</v>
      </c>
      <c r="S179" s="925">
        <v>2854</v>
      </c>
      <c r="T179" s="965">
        <v>2561</v>
      </c>
      <c r="U179" s="965">
        <v>1108</v>
      </c>
      <c r="V179" s="965">
        <v>941</v>
      </c>
      <c r="W179" s="925">
        <v>4834</v>
      </c>
      <c r="X179" s="253">
        <v>4118</v>
      </c>
      <c r="Y179" s="122">
        <v>3844</v>
      </c>
      <c r="Z179" s="253">
        <v>3805</v>
      </c>
      <c r="AA179" s="926">
        <f t="shared" si="69"/>
        <v>1386</v>
      </c>
      <c r="AB179" s="932">
        <v>111</v>
      </c>
      <c r="AC179" s="933">
        <v>869</v>
      </c>
      <c r="AD179" s="467">
        <v>70</v>
      </c>
      <c r="AE179" s="467">
        <v>46</v>
      </c>
      <c r="AF179" s="467">
        <v>272</v>
      </c>
      <c r="AG179" s="934">
        <v>18</v>
      </c>
      <c r="AH179" s="908"/>
    </row>
    <row r="180" spans="1:34" ht="13.5" customHeight="1" thickBot="1" x14ac:dyDescent="0.3">
      <c r="A180" s="571">
        <v>78160</v>
      </c>
      <c r="B180" s="542"/>
      <c r="C180" s="542" t="s">
        <v>284</v>
      </c>
      <c r="D180" s="691"/>
      <c r="E180" s="650" t="s">
        <v>188</v>
      </c>
      <c r="F180" s="628">
        <v>1000</v>
      </c>
      <c r="G180" s="598" t="s">
        <v>50</v>
      </c>
      <c r="H180" s="258">
        <v>0</v>
      </c>
      <c r="I180" s="435">
        <f t="shared" si="63"/>
        <v>0</v>
      </c>
      <c r="J180" s="490" t="s">
        <v>107</v>
      </c>
      <c r="K180" s="484">
        <v>0</v>
      </c>
      <c r="L180" s="295">
        <f t="shared" si="64"/>
        <v>0</v>
      </c>
      <c r="M180" s="201">
        <f t="shared" si="65"/>
        <v>0</v>
      </c>
      <c r="N180" s="201">
        <f t="shared" si="66"/>
        <v>0</v>
      </c>
      <c r="O180" s="80">
        <f t="shared" si="67"/>
        <v>0</v>
      </c>
      <c r="P180" s="924"/>
      <c r="Q180" s="1003">
        <f t="shared" si="68"/>
        <v>260</v>
      </c>
      <c r="R180" s="925">
        <v>693</v>
      </c>
      <c r="S180" s="925">
        <v>334</v>
      </c>
      <c r="T180" s="965">
        <v>286</v>
      </c>
      <c r="U180" s="965">
        <v>434</v>
      </c>
      <c r="V180" s="965">
        <v>245</v>
      </c>
      <c r="W180" s="925">
        <v>308</v>
      </c>
      <c r="X180" s="253">
        <v>276</v>
      </c>
      <c r="Y180" s="122">
        <v>268</v>
      </c>
      <c r="Z180" s="253">
        <v>312</v>
      </c>
      <c r="AA180" s="926">
        <f t="shared" si="69"/>
        <v>130</v>
      </c>
      <c r="AB180" s="932">
        <v>0</v>
      </c>
      <c r="AC180" s="933">
        <v>118</v>
      </c>
      <c r="AD180" s="467">
        <v>0</v>
      </c>
      <c r="AE180" s="467">
        <v>1</v>
      </c>
      <c r="AF180" s="467">
        <v>9</v>
      </c>
      <c r="AG180" s="934">
        <v>2</v>
      </c>
      <c r="AH180" s="908"/>
    </row>
    <row r="181" spans="1:34" ht="13.5" customHeight="1" thickBot="1" x14ac:dyDescent="0.3">
      <c r="A181" s="571">
        <v>78175</v>
      </c>
      <c r="B181" s="542"/>
      <c r="C181" s="542" t="s">
        <v>285</v>
      </c>
      <c r="D181" s="628"/>
      <c r="E181" s="650" t="s">
        <v>281</v>
      </c>
      <c r="F181" s="628">
        <v>1000</v>
      </c>
      <c r="G181" s="598" t="s">
        <v>50</v>
      </c>
      <c r="H181" s="258">
        <v>0</v>
      </c>
      <c r="I181" s="435">
        <f t="shared" si="63"/>
        <v>0</v>
      </c>
      <c r="J181" s="490" t="s">
        <v>107</v>
      </c>
      <c r="K181" s="484">
        <v>0</v>
      </c>
      <c r="L181" s="295">
        <f t="shared" si="64"/>
        <v>0</v>
      </c>
      <c r="M181" s="201">
        <f t="shared" si="65"/>
        <v>0</v>
      </c>
      <c r="N181" s="201">
        <f t="shared" si="66"/>
        <v>0</v>
      </c>
      <c r="O181" s="80">
        <f t="shared" si="67"/>
        <v>0</v>
      </c>
      <c r="P181" s="924"/>
      <c r="Q181" s="1003">
        <f t="shared" si="68"/>
        <v>970</v>
      </c>
      <c r="R181" s="925">
        <v>869</v>
      </c>
      <c r="S181" s="925">
        <v>858</v>
      </c>
      <c r="T181" s="965">
        <v>770</v>
      </c>
      <c r="U181" s="965">
        <v>110</v>
      </c>
      <c r="V181" s="965">
        <v>186</v>
      </c>
      <c r="W181" s="925">
        <v>1154</v>
      </c>
      <c r="X181" s="253">
        <v>850</v>
      </c>
      <c r="Y181" s="122">
        <v>828</v>
      </c>
      <c r="Z181" s="253">
        <v>833</v>
      </c>
      <c r="AA181" s="926">
        <f t="shared" si="69"/>
        <v>485</v>
      </c>
      <c r="AB181" s="932">
        <v>20</v>
      </c>
      <c r="AC181" s="933">
        <v>228</v>
      </c>
      <c r="AD181" s="467">
        <v>29</v>
      </c>
      <c r="AE181" s="467">
        <v>17</v>
      </c>
      <c r="AF181" s="467">
        <v>106</v>
      </c>
      <c r="AG181" s="949">
        <v>85</v>
      </c>
      <c r="AH181" s="908"/>
    </row>
    <row r="182" spans="1:34" ht="13.5" customHeight="1" thickBot="1" x14ac:dyDescent="0.3">
      <c r="A182" s="571">
        <v>78176</v>
      </c>
      <c r="B182" s="542" t="s">
        <v>286</v>
      </c>
      <c r="C182" s="542" t="s">
        <v>287</v>
      </c>
      <c r="D182" s="628"/>
      <c r="E182" s="650" t="s">
        <v>188</v>
      </c>
      <c r="F182" s="628">
        <v>1000</v>
      </c>
      <c r="G182" s="598" t="s">
        <v>50</v>
      </c>
      <c r="H182" s="258">
        <v>15</v>
      </c>
      <c r="I182" s="435">
        <f t="shared" si="63"/>
        <v>15</v>
      </c>
      <c r="J182" s="490" t="s">
        <v>107</v>
      </c>
      <c r="K182" s="484">
        <v>0</v>
      </c>
      <c r="L182" s="295">
        <f t="shared" si="64"/>
        <v>0</v>
      </c>
      <c r="M182" s="201">
        <f t="shared" si="65"/>
        <v>0</v>
      </c>
      <c r="N182" s="201">
        <f t="shared" si="66"/>
        <v>0</v>
      </c>
      <c r="O182" s="80">
        <f t="shared" si="67"/>
        <v>0</v>
      </c>
      <c r="P182" s="924"/>
      <c r="Q182" s="1003">
        <f t="shared" si="68"/>
        <v>620</v>
      </c>
      <c r="R182" s="925">
        <v>342</v>
      </c>
      <c r="S182" s="925">
        <v>462</v>
      </c>
      <c r="T182" s="965">
        <v>158</v>
      </c>
      <c r="U182" s="965">
        <v>18</v>
      </c>
      <c r="V182" s="965">
        <v>97</v>
      </c>
      <c r="W182" s="925">
        <v>26</v>
      </c>
      <c r="X182" s="253">
        <v>0</v>
      </c>
      <c r="Y182" s="122">
        <v>0</v>
      </c>
      <c r="Z182" s="253">
        <v>0</v>
      </c>
      <c r="AA182" s="926">
        <f t="shared" si="69"/>
        <v>310</v>
      </c>
      <c r="AB182" s="932">
        <v>0</v>
      </c>
      <c r="AC182" s="933">
        <v>137</v>
      </c>
      <c r="AD182" s="467">
        <v>11</v>
      </c>
      <c r="AE182" s="467">
        <v>15</v>
      </c>
      <c r="AF182" s="467">
        <v>86</v>
      </c>
      <c r="AG182" s="984">
        <v>61</v>
      </c>
      <c r="AH182" s="908"/>
    </row>
    <row r="183" spans="1:34" ht="13.5" customHeight="1" thickBot="1" x14ac:dyDescent="0.3">
      <c r="A183" s="555">
        <v>78185</v>
      </c>
      <c r="B183" s="565"/>
      <c r="C183" s="542" t="s">
        <v>288</v>
      </c>
      <c r="D183" s="650"/>
      <c r="E183" s="650" t="s">
        <v>281</v>
      </c>
      <c r="F183" s="628">
        <v>1000</v>
      </c>
      <c r="G183" s="598" t="s">
        <v>50</v>
      </c>
      <c r="H183" s="258">
        <v>0</v>
      </c>
      <c r="I183" s="435">
        <f t="shared" si="63"/>
        <v>0</v>
      </c>
      <c r="J183" s="490" t="s">
        <v>107</v>
      </c>
      <c r="K183" s="484">
        <v>0</v>
      </c>
      <c r="L183" s="295">
        <f t="shared" si="64"/>
        <v>0</v>
      </c>
      <c r="M183" s="201">
        <f t="shared" si="65"/>
        <v>0</v>
      </c>
      <c r="N183" s="201">
        <f t="shared" si="66"/>
        <v>0</v>
      </c>
      <c r="O183" s="80">
        <f t="shared" si="67"/>
        <v>0</v>
      </c>
      <c r="P183" s="924"/>
      <c r="Q183" s="1003">
        <f t="shared" si="68"/>
        <v>16</v>
      </c>
      <c r="R183" s="925">
        <v>339</v>
      </c>
      <c r="S183" s="925">
        <v>198</v>
      </c>
      <c r="T183" s="965">
        <v>222</v>
      </c>
      <c r="U183" s="965">
        <v>242</v>
      </c>
      <c r="V183" s="965">
        <v>223</v>
      </c>
      <c r="W183" s="925">
        <v>482</v>
      </c>
      <c r="X183" s="253">
        <v>544</v>
      </c>
      <c r="Y183" s="122">
        <v>472</v>
      </c>
      <c r="Z183" s="253">
        <v>749</v>
      </c>
      <c r="AA183" s="926">
        <f t="shared" si="69"/>
        <v>8</v>
      </c>
      <c r="AB183" s="932">
        <v>0</v>
      </c>
      <c r="AC183" s="933">
        <v>0</v>
      </c>
      <c r="AD183" s="467">
        <v>0</v>
      </c>
      <c r="AE183" s="467">
        <v>0</v>
      </c>
      <c r="AF183" s="467">
        <v>8</v>
      </c>
      <c r="AG183" s="984">
        <v>0</v>
      </c>
      <c r="AH183" s="908"/>
    </row>
    <row r="184" spans="1:34" ht="13.5" customHeight="1" thickBot="1" x14ac:dyDescent="0.3">
      <c r="A184" s="555">
        <v>78190</v>
      </c>
      <c r="B184" s="542" t="s">
        <v>286</v>
      </c>
      <c r="C184" s="542" t="s">
        <v>289</v>
      </c>
      <c r="D184" s="650"/>
      <c r="E184" s="628" t="s">
        <v>188</v>
      </c>
      <c r="F184" s="628">
        <v>1000</v>
      </c>
      <c r="G184" s="598" t="s">
        <v>50</v>
      </c>
      <c r="H184" s="258">
        <v>0</v>
      </c>
      <c r="I184" s="435">
        <f t="shared" si="63"/>
        <v>0</v>
      </c>
      <c r="J184" s="461" t="s">
        <v>107</v>
      </c>
      <c r="K184" s="484">
        <v>0</v>
      </c>
      <c r="L184" s="41">
        <f t="shared" si="64"/>
        <v>0</v>
      </c>
      <c r="M184" s="38">
        <f t="shared" si="65"/>
        <v>0</v>
      </c>
      <c r="N184" s="201">
        <f t="shared" si="66"/>
        <v>0</v>
      </c>
      <c r="O184" s="44">
        <f t="shared" si="67"/>
        <v>0</v>
      </c>
      <c r="P184" s="924"/>
      <c r="Q184" s="1003">
        <f t="shared" si="68"/>
        <v>242</v>
      </c>
      <c r="R184" s="925">
        <v>212</v>
      </c>
      <c r="S184" s="925">
        <v>214</v>
      </c>
      <c r="T184" s="965">
        <v>226</v>
      </c>
      <c r="U184" s="965">
        <v>362</v>
      </c>
      <c r="V184" s="965">
        <v>169</v>
      </c>
      <c r="W184" s="925">
        <v>650</v>
      </c>
      <c r="X184" s="253">
        <v>450</v>
      </c>
      <c r="Y184" s="122">
        <v>293</v>
      </c>
      <c r="Z184" s="253">
        <v>499</v>
      </c>
      <c r="AA184" s="926">
        <f t="shared" si="69"/>
        <v>121</v>
      </c>
      <c r="AB184" s="932">
        <v>0</v>
      </c>
      <c r="AC184" s="933">
        <v>93</v>
      </c>
      <c r="AD184" s="467">
        <v>0</v>
      </c>
      <c r="AE184" s="467">
        <v>0</v>
      </c>
      <c r="AF184" s="467">
        <v>28</v>
      </c>
      <c r="AG184" s="942">
        <v>0</v>
      </c>
      <c r="AH184" s="908"/>
    </row>
    <row r="185" spans="1:34" ht="13.5" customHeight="1" thickBot="1" x14ac:dyDescent="0.3">
      <c r="A185" s="555">
        <v>78195</v>
      </c>
      <c r="B185" s="635"/>
      <c r="C185" s="542" t="s">
        <v>290</v>
      </c>
      <c r="D185" s="628"/>
      <c r="E185" s="650" t="s">
        <v>281</v>
      </c>
      <c r="F185" s="628">
        <v>1000</v>
      </c>
      <c r="G185" s="598" t="s">
        <v>50</v>
      </c>
      <c r="H185" s="258">
        <v>0</v>
      </c>
      <c r="I185" s="435">
        <f t="shared" si="63"/>
        <v>0</v>
      </c>
      <c r="J185" s="461" t="s">
        <v>107</v>
      </c>
      <c r="K185" s="484">
        <v>0</v>
      </c>
      <c r="L185" s="41">
        <f t="shared" si="64"/>
        <v>0</v>
      </c>
      <c r="M185" s="38">
        <f t="shared" si="65"/>
        <v>0</v>
      </c>
      <c r="N185" s="38">
        <f>M185*I185</f>
        <v>0</v>
      </c>
      <c r="O185" s="44">
        <f t="shared" si="67"/>
        <v>0</v>
      </c>
      <c r="P185" s="924"/>
      <c r="Q185" s="1003">
        <f t="shared" si="68"/>
        <v>662</v>
      </c>
      <c r="R185" s="925">
        <v>719</v>
      </c>
      <c r="S185" s="925">
        <v>682</v>
      </c>
      <c r="T185" s="965">
        <v>544</v>
      </c>
      <c r="U185" s="965">
        <v>550</v>
      </c>
      <c r="V185" s="965">
        <v>456</v>
      </c>
      <c r="W185" s="925">
        <v>550</v>
      </c>
      <c r="X185" s="253">
        <v>308</v>
      </c>
      <c r="Y185" s="122">
        <v>326</v>
      </c>
      <c r="Z185" s="253">
        <v>444</v>
      </c>
      <c r="AA185" s="926">
        <f t="shared" si="69"/>
        <v>331</v>
      </c>
      <c r="AB185" s="932">
        <v>53</v>
      </c>
      <c r="AC185" s="933">
        <v>73</v>
      </c>
      <c r="AD185" s="467">
        <v>0</v>
      </c>
      <c r="AE185" s="467">
        <v>0</v>
      </c>
      <c r="AF185" s="467">
        <v>195</v>
      </c>
      <c r="AG185" s="934">
        <v>10</v>
      </c>
      <c r="AH185" s="908"/>
    </row>
    <row r="186" spans="1:34" ht="13.5" customHeight="1" thickBot="1" x14ac:dyDescent="0.3">
      <c r="A186" s="555">
        <v>78200</v>
      </c>
      <c r="B186" s="542"/>
      <c r="C186" s="542" t="s">
        <v>291</v>
      </c>
      <c r="D186" s="628"/>
      <c r="E186" s="650" t="s">
        <v>281</v>
      </c>
      <c r="F186" s="628">
        <v>1000</v>
      </c>
      <c r="G186" s="598" t="s">
        <v>50</v>
      </c>
      <c r="H186" s="258">
        <v>0</v>
      </c>
      <c r="I186" s="435">
        <f t="shared" si="63"/>
        <v>0</v>
      </c>
      <c r="J186" s="461" t="s">
        <v>107</v>
      </c>
      <c r="K186" s="484">
        <v>0</v>
      </c>
      <c r="L186" s="41">
        <f t="shared" si="64"/>
        <v>0</v>
      </c>
      <c r="M186" s="38">
        <f t="shared" si="65"/>
        <v>0</v>
      </c>
      <c r="N186" s="38">
        <f>M186*I186</f>
        <v>0</v>
      </c>
      <c r="O186" s="44">
        <f t="shared" si="67"/>
        <v>0</v>
      </c>
      <c r="P186" s="924"/>
      <c r="Q186" s="1003">
        <f t="shared" si="68"/>
        <v>218</v>
      </c>
      <c r="R186" s="925">
        <v>195</v>
      </c>
      <c r="S186" s="925">
        <v>44</v>
      </c>
      <c r="T186" s="965">
        <v>124</v>
      </c>
      <c r="U186" s="965">
        <v>24</v>
      </c>
      <c r="V186" s="965">
        <v>73</v>
      </c>
      <c r="W186" s="925">
        <v>210</v>
      </c>
      <c r="X186" s="253">
        <v>200</v>
      </c>
      <c r="Y186" s="122">
        <v>214</v>
      </c>
      <c r="Z186" s="253">
        <v>234</v>
      </c>
      <c r="AA186" s="926">
        <f t="shared" si="69"/>
        <v>109</v>
      </c>
      <c r="AB186" s="932">
        <v>0</v>
      </c>
      <c r="AC186" s="933">
        <v>60</v>
      </c>
      <c r="AD186" s="467">
        <v>17</v>
      </c>
      <c r="AE186" s="467">
        <v>32</v>
      </c>
      <c r="AF186" s="467">
        <v>0</v>
      </c>
      <c r="AG186" s="934">
        <v>0</v>
      </c>
      <c r="AH186" s="908"/>
    </row>
    <row r="187" spans="1:34" ht="13.5" customHeight="1" thickBot="1" x14ac:dyDescent="0.3">
      <c r="A187" s="555">
        <v>78201</v>
      </c>
      <c r="B187" s="542" t="s">
        <v>286</v>
      </c>
      <c r="C187" s="542" t="s">
        <v>292</v>
      </c>
      <c r="D187" s="628"/>
      <c r="E187" s="650" t="s">
        <v>188</v>
      </c>
      <c r="F187" s="628">
        <v>1000</v>
      </c>
      <c r="G187" s="598" t="s">
        <v>50</v>
      </c>
      <c r="H187" s="258">
        <v>0</v>
      </c>
      <c r="I187" s="435">
        <f t="shared" si="63"/>
        <v>0</v>
      </c>
      <c r="J187" s="461" t="s">
        <v>107</v>
      </c>
      <c r="K187" s="484">
        <v>0</v>
      </c>
      <c r="L187" s="41">
        <f t="shared" si="64"/>
        <v>0</v>
      </c>
      <c r="M187" s="38">
        <f t="shared" si="65"/>
        <v>0</v>
      </c>
      <c r="N187" s="38">
        <f>M187*I187</f>
        <v>0</v>
      </c>
      <c r="O187" s="44">
        <f t="shared" si="67"/>
        <v>0</v>
      </c>
      <c r="P187" s="924"/>
      <c r="Q187" s="1003">
        <f t="shared" si="68"/>
        <v>268</v>
      </c>
      <c r="R187" s="925">
        <v>579</v>
      </c>
      <c r="S187" s="925">
        <v>172</v>
      </c>
      <c r="T187" s="965">
        <v>111</v>
      </c>
      <c r="U187" s="965">
        <v>282</v>
      </c>
      <c r="V187" s="965">
        <v>214</v>
      </c>
      <c r="W187" s="925">
        <v>46</v>
      </c>
      <c r="X187" s="253">
        <v>0</v>
      </c>
      <c r="Y187" s="122">
        <v>0</v>
      </c>
      <c r="Z187" s="253">
        <v>0</v>
      </c>
      <c r="AA187" s="926">
        <f t="shared" si="69"/>
        <v>134</v>
      </c>
      <c r="AB187" s="932">
        <v>59</v>
      </c>
      <c r="AC187" s="933">
        <v>0</v>
      </c>
      <c r="AD187" s="467">
        <v>0</v>
      </c>
      <c r="AE187" s="467">
        <v>0</v>
      </c>
      <c r="AF187" s="467">
        <v>75</v>
      </c>
      <c r="AG187" s="934">
        <v>0</v>
      </c>
      <c r="AH187" s="908"/>
    </row>
    <row r="188" spans="1:34" ht="13.5" customHeight="1" thickBot="1" x14ac:dyDescent="0.3">
      <c r="A188" s="549"/>
      <c r="B188" s="563"/>
      <c r="C188" s="563"/>
      <c r="D188" s="574"/>
      <c r="E188" s="575"/>
      <c r="F188" s="574"/>
      <c r="G188" s="569"/>
      <c r="H188" s="265"/>
      <c r="I188" s="441"/>
      <c r="J188" s="500"/>
      <c r="K188" s="501"/>
      <c r="L188" s="109"/>
      <c r="M188" s="109"/>
      <c r="N188" s="109"/>
      <c r="O188" s="110"/>
      <c r="P188" s="1030"/>
      <c r="Q188" s="1031"/>
      <c r="R188" s="1031"/>
      <c r="S188" s="1031"/>
      <c r="T188" s="1031"/>
      <c r="U188" s="1031"/>
      <c r="V188" s="1031"/>
      <c r="W188" s="1031"/>
      <c r="X188" s="1031"/>
      <c r="Y188" s="1031"/>
      <c r="Z188" s="1031"/>
      <c r="AA188" s="926"/>
      <c r="AB188" s="1032"/>
      <c r="AC188" s="1033"/>
      <c r="AD188" s="1034"/>
      <c r="AE188" s="1034"/>
      <c r="AF188" s="1034"/>
      <c r="AG188" s="1012"/>
      <c r="AH188" s="1035"/>
    </row>
    <row r="189" spans="1:34" ht="13.5" customHeight="1" thickBot="1" x14ac:dyDescent="0.3">
      <c r="A189" s="652" t="s">
        <v>79</v>
      </c>
      <c r="B189" s="662" t="s">
        <v>293</v>
      </c>
      <c r="C189" s="542" t="s">
        <v>78</v>
      </c>
      <c r="D189" s="315"/>
      <c r="E189" s="560"/>
      <c r="F189" s="317"/>
      <c r="G189" s="598"/>
      <c r="H189" s="340"/>
      <c r="I189" s="439"/>
      <c r="J189" s="480"/>
      <c r="K189" s="481"/>
      <c r="L189" s="86"/>
      <c r="M189" s="85"/>
      <c r="N189" s="85"/>
      <c r="O189" s="87"/>
      <c r="P189" s="924"/>
      <c r="Q189" s="995"/>
      <c r="R189" s="995"/>
      <c r="S189" s="995"/>
      <c r="T189" s="995"/>
      <c r="U189" s="995"/>
      <c r="V189" s="995"/>
      <c r="W189" s="995"/>
      <c r="X189" s="995"/>
      <c r="Y189" s="995"/>
      <c r="Z189" s="995"/>
      <c r="AA189" s="996"/>
      <c r="AB189" s="927"/>
      <c r="AC189" s="928"/>
      <c r="AD189" s="929"/>
      <c r="AE189" s="1008"/>
      <c r="AF189" s="929"/>
      <c r="AG189" s="930"/>
      <c r="AH189" s="908"/>
    </row>
    <row r="190" spans="1:34" ht="13.5" customHeight="1" thickBot="1" x14ac:dyDescent="0.3">
      <c r="A190" s="288"/>
      <c r="B190" s="542" t="s">
        <v>294</v>
      </c>
      <c r="C190" s="685"/>
      <c r="D190" s="685"/>
      <c r="E190" s="650" t="s">
        <v>177</v>
      </c>
      <c r="F190" s="628">
        <v>1000</v>
      </c>
      <c r="G190" s="692" t="s">
        <v>50</v>
      </c>
      <c r="H190" s="267"/>
      <c r="I190" s="88"/>
      <c r="J190" s="467"/>
      <c r="K190" s="468"/>
      <c r="L190" s="41"/>
      <c r="M190" s="38"/>
      <c r="N190" s="38"/>
      <c r="O190" s="44"/>
      <c r="P190" s="924"/>
      <c r="Q190" s="993">
        <f>AA190*2</f>
        <v>1730</v>
      </c>
      <c r="R190" s="993">
        <v>1747</v>
      </c>
      <c r="S190" s="993">
        <v>1118</v>
      </c>
      <c r="T190" s="993">
        <v>1292</v>
      </c>
      <c r="U190" s="993">
        <v>326</v>
      </c>
      <c r="V190" s="993">
        <v>475</v>
      </c>
      <c r="W190" s="993">
        <v>3244</v>
      </c>
      <c r="X190" s="993">
        <v>3612</v>
      </c>
      <c r="Y190" s="993">
        <f t="shared" ref="Y190:Z190" si="70">SUM(Y196:Y201)</f>
        <v>3476</v>
      </c>
      <c r="Z190" s="993">
        <f t="shared" si="70"/>
        <v>3729</v>
      </c>
      <c r="AA190" s="926">
        <f>SUM(AB190:AG190)</f>
        <v>865</v>
      </c>
      <c r="AB190" s="1000">
        <f>SUM(AB196:AB201)</f>
        <v>128</v>
      </c>
      <c r="AC190" s="1000">
        <f t="shared" ref="AC190:AG190" si="71">SUM(AC196:AC201)</f>
        <v>364</v>
      </c>
      <c r="AD190" s="1000">
        <f t="shared" si="71"/>
        <v>36</v>
      </c>
      <c r="AE190" s="1000">
        <f t="shared" si="71"/>
        <v>0</v>
      </c>
      <c r="AF190" s="1000">
        <f t="shared" si="71"/>
        <v>42</v>
      </c>
      <c r="AG190" s="1000">
        <f t="shared" si="71"/>
        <v>295</v>
      </c>
      <c r="AH190" s="908"/>
    </row>
    <row r="191" spans="1:34" ht="12.75" customHeight="1" x14ac:dyDescent="0.25">
      <c r="A191" s="288"/>
      <c r="B191" s="656" t="s">
        <v>178</v>
      </c>
      <c r="C191" s="542" t="s">
        <v>295</v>
      </c>
      <c r="D191" s="693" t="s">
        <v>296</v>
      </c>
      <c r="E191" s="560" t="s">
        <v>177</v>
      </c>
      <c r="F191" s="317">
        <v>1000</v>
      </c>
      <c r="G191" s="600" t="s">
        <v>50</v>
      </c>
      <c r="H191" s="267"/>
      <c r="I191" s="88"/>
      <c r="J191" s="467"/>
      <c r="K191" s="468"/>
      <c r="L191" s="41"/>
      <c r="M191" s="38"/>
      <c r="N191" s="38"/>
      <c r="O191" s="44"/>
      <c r="P191" s="924"/>
      <c r="Q191" s="995"/>
      <c r="R191" s="995"/>
      <c r="S191" s="995"/>
      <c r="T191" s="995"/>
      <c r="U191" s="995"/>
      <c r="V191" s="995"/>
      <c r="W191" s="995"/>
      <c r="X191" s="995"/>
      <c r="Y191" s="995"/>
      <c r="Z191" s="995"/>
      <c r="AA191" s="996"/>
      <c r="AB191" s="932"/>
      <c r="AC191" s="933"/>
      <c r="AD191" s="467"/>
      <c r="AE191" s="997"/>
      <c r="AF191" s="467"/>
      <c r="AG191" s="934"/>
      <c r="AH191" s="908"/>
    </row>
    <row r="192" spans="1:34" ht="12.75" customHeight="1" x14ac:dyDescent="0.25">
      <c r="A192" s="288"/>
      <c r="B192" s="645" t="s">
        <v>181</v>
      </c>
      <c r="C192" s="588" t="s">
        <v>868</v>
      </c>
      <c r="D192" s="693" t="s">
        <v>297</v>
      </c>
      <c r="E192" s="560" t="s">
        <v>298</v>
      </c>
      <c r="F192" s="317">
        <v>855</v>
      </c>
      <c r="G192" s="600" t="s">
        <v>50</v>
      </c>
      <c r="H192" s="267"/>
      <c r="I192" s="88"/>
      <c r="J192" s="467"/>
      <c r="K192" s="468"/>
      <c r="L192" s="41"/>
      <c r="M192" s="38"/>
      <c r="N192" s="38"/>
      <c r="O192" s="44"/>
      <c r="P192" s="924"/>
      <c r="Q192" s="995"/>
      <c r="R192" s="995"/>
      <c r="S192" s="995"/>
      <c r="T192" s="995"/>
      <c r="U192" s="995"/>
      <c r="V192" s="995"/>
      <c r="W192" s="995"/>
      <c r="X192" s="995"/>
      <c r="Y192" s="995"/>
      <c r="Z192" s="995"/>
      <c r="AA192" s="996"/>
      <c r="AB192" s="932"/>
      <c r="AC192" s="933"/>
      <c r="AD192" s="467"/>
      <c r="AE192" s="997"/>
      <c r="AF192" s="467"/>
      <c r="AG192" s="934"/>
      <c r="AH192" s="908"/>
    </row>
    <row r="193" spans="1:34" ht="12.75" customHeight="1" x14ac:dyDescent="0.25">
      <c r="A193" s="288"/>
      <c r="B193" s="542" t="s">
        <v>182</v>
      </c>
      <c r="C193" s="588" t="s">
        <v>869</v>
      </c>
      <c r="D193" s="581" t="s">
        <v>299</v>
      </c>
      <c r="E193" s="560" t="s">
        <v>177</v>
      </c>
      <c r="F193" s="317">
        <v>1000</v>
      </c>
      <c r="G193" s="598" t="s">
        <v>50</v>
      </c>
      <c r="H193" s="267"/>
      <c r="I193" s="88"/>
      <c r="J193" s="467"/>
      <c r="K193" s="468"/>
      <c r="L193" s="41"/>
      <c r="M193" s="38"/>
      <c r="N193" s="38"/>
      <c r="O193" s="44"/>
      <c r="P193" s="924"/>
      <c r="Q193" s="995"/>
      <c r="R193" s="995"/>
      <c r="S193" s="995"/>
      <c r="T193" s="995"/>
      <c r="U193" s="995"/>
      <c r="V193" s="995"/>
      <c r="W193" s="995"/>
      <c r="X193" s="995"/>
      <c r="Y193" s="995"/>
      <c r="Z193" s="995"/>
      <c r="AA193" s="996"/>
      <c r="AB193" s="932"/>
      <c r="AC193" s="933"/>
      <c r="AD193" s="467"/>
      <c r="AE193" s="997"/>
      <c r="AF193" s="467"/>
      <c r="AG193" s="934"/>
      <c r="AH193" s="908"/>
    </row>
    <row r="194" spans="1:34" ht="12.75" customHeight="1" x14ac:dyDescent="0.25">
      <c r="A194" s="541"/>
      <c r="B194" s="542" t="s">
        <v>183</v>
      </c>
      <c r="C194" s="588" t="s">
        <v>300</v>
      </c>
      <c r="D194" s="581" t="s">
        <v>301</v>
      </c>
      <c r="E194" s="560" t="s">
        <v>302</v>
      </c>
      <c r="F194" s="317">
        <v>600</v>
      </c>
      <c r="G194" s="598" t="s">
        <v>50</v>
      </c>
      <c r="H194" s="267"/>
      <c r="I194" s="88"/>
      <c r="J194" s="467"/>
      <c r="K194" s="468"/>
      <c r="L194" s="41"/>
      <c r="M194" s="38"/>
      <c r="N194" s="38"/>
      <c r="O194" s="44"/>
      <c r="P194" s="924"/>
      <c r="Q194" s="995"/>
      <c r="R194" s="995"/>
      <c r="S194" s="995"/>
      <c r="T194" s="995"/>
      <c r="U194" s="995"/>
      <c r="V194" s="995"/>
      <c r="W194" s="995"/>
      <c r="X194" s="995"/>
      <c r="Y194" s="995"/>
      <c r="Z194" s="995"/>
      <c r="AA194" s="996"/>
      <c r="AB194" s="932"/>
      <c r="AC194" s="933"/>
      <c r="AD194" s="467"/>
      <c r="AE194" s="997"/>
      <c r="AF194" s="467"/>
      <c r="AG194" s="934"/>
      <c r="AH194" s="908"/>
    </row>
    <row r="195" spans="1:34" ht="13.5" customHeight="1" thickBot="1" x14ac:dyDescent="0.3">
      <c r="A195" s="541"/>
      <c r="B195" s="557" t="s">
        <v>184</v>
      </c>
      <c r="C195" s="542"/>
      <c r="D195" s="647"/>
      <c r="E195" s="638"/>
      <c r="F195" s="316"/>
      <c r="G195" s="598"/>
      <c r="H195" s="268"/>
      <c r="I195" s="104"/>
      <c r="J195" s="478"/>
      <c r="K195" s="479"/>
      <c r="L195" s="102"/>
      <c r="M195" s="101"/>
      <c r="N195" s="101"/>
      <c r="O195" s="103"/>
      <c r="P195" s="924"/>
      <c r="Q195" s="995"/>
      <c r="R195" s="995"/>
      <c r="S195" s="995"/>
      <c r="T195" s="995"/>
      <c r="U195" s="995"/>
      <c r="V195" s="995"/>
      <c r="W195" s="995"/>
      <c r="X195" s="995"/>
      <c r="Y195" s="995"/>
      <c r="Z195" s="995"/>
      <c r="AA195" s="996"/>
      <c r="AB195" s="932"/>
      <c r="AC195" s="933"/>
      <c r="AD195" s="467"/>
      <c r="AE195" s="997"/>
      <c r="AF195" s="467"/>
      <c r="AG195" s="934"/>
      <c r="AH195" s="908"/>
    </row>
    <row r="196" spans="1:34" ht="13.5" customHeight="1" thickBot="1" x14ac:dyDescent="0.3">
      <c r="A196" s="555">
        <v>78215</v>
      </c>
      <c r="B196" s="542" t="s">
        <v>185</v>
      </c>
      <c r="C196" s="542" t="s">
        <v>303</v>
      </c>
      <c r="D196" s="628"/>
      <c r="E196" s="650"/>
      <c r="F196" s="628">
        <v>1000</v>
      </c>
      <c r="G196" s="598" t="s">
        <v>50</v>
      </c>
      <c r="H196" s="256">
        <v>0</v>
      </c>
      <c r="I196" s="435">
        <f t="shared" ref="I196:I201" si="72">H196</f>
        <v>0</v>
      </c>
      <c r="J196" s="461" t="s">
        <v>107</v>
      </c>
      <c r="K196" s="484">
        <v>0</v>
      </c>
      <c r="L196" s="41">
        <f t="shared" ref="L196:L201" si="73">IF(K196&gt;0,$N$2,0)</f>
        <v>0</v>
      </c>
      <c r="M196" s="38">
        <f t="shared" ref="M196:M201" si="74">K196+L196</f>
        <v>0</v>
      </c>
      <c r="N196" s="38">
        <f t="shared" ref="N196:N201" si="75">M196*I196</f>
        <v>0</v>
      </c>
      <c r="O196" s="44">
        <f t="shared" ref="O196:O201" si="76">M196/F196</f>
        <v>0</v>
      </c>
      <c r="P196" s="924"/>
      <c r="Q196" s="1003">
        <f t="shared" ref="Q196:Q201" si="77">AA196*2</f>
        <v>1116</v>
      </c>
      <c r="R196" s="253">
        <v>810</v>
      </c>
      <c r="S196" s="253">
        <v>788</v>
      </c>
      <c r="T196" s="965">
        <v>748</v>
      </c>
      <c r="U196" s="965">
        <v>148</v>
      </c>
      <c r="V196" s="965">
        <v>349</v>
      </c>
      <c r="W196" s="253">
        <v>2286</v>
      </c>
      <c r="X196" s="253">
        <v>2430</v>
      </c>
      <c r="Y196" s="122">
        <v>2233</v>
      </c>
      <c r="Z196" s="253">
        <v>2043</v>
      </c>
      <c r="AA196" s="926">
        <f t="shared" ref="AA196:AA201" si="78">SUM(AB196:AG196)</f>
        <v>558</v>
      </c>
      <c r="AB196" s="932">
        <v>97</v>
      </c>
      <c r="AC196" s="933">
        <v>254</v>
      </c>
      <c r="AD196" s="467">
        <v>6</v>
      </c>
      <c r="AE196" s="467">
        <v>0</v>
      </c>
      <c r="AF196" s="467">
        <v>25</v>
      </c>
      <c r="AG196" s="934">
        <v>176</v>
      </c>
      <c r="AH196" s="908"/>
    </row>
    <row r="197" spans="1:34" ht="13.5" customHeight="1" thickBot="1" x14ac:dyDescent="0.3">
      <c r="A197" s="571">
        <v>78216</v>
      </c>
      <c r="B197" s="542" t="s">
        <v>304</v>
      </c>
      <c r="C197" s="542" t="s">
        <v>287</v>
      </c>
      <c r="D197" s="628"/>
      <c r="E197" s="650"/>
      <c r="F197" s="628">
        <v>1000</v>
      </c>
      <c r="G197" s="598" t="s">
        <v>50</v>
      </c>
      <c r="H197" s="258">
        <v>0</v>
      </c>
      <c r="I197" s="435">
        <f t="shared" si="72"/>
        <v>0</v>
      </c>
      <c r="J197" s="490" t="s">
        <v>107</v>
      </c>
      <c r="K197" s="484">
        <v>0</v>
      </c>
      <c r="L197" s="295">
        <f t="shared" si="73"/>
        <v>0</v>
      </c>
      <c r="M197" s="201">
        <f t="shared" si="74"/>
        <v>0</v>
      </c>
      <c r="N197" s="201">
        <f t="shared" si="75"/>
        <v>0</v>
      </c>
      <c r="O197" s="80">
        <f t="shared" si="76"/>
        <v>0</v>
      </c>
      <c r="P197" s="924"/>
      <c r="Q197" s="1003">
        <f t="shared" si="77"/>
        <v>32</v>
      </c>
      <c r="R197" s="925">
        <v>86</v>
      </c>
      <c r="S197" s="925">
        <v>0</v>
      </c>
      <c r="T197" s="965">
        <v>20</v>
      </c>
      <c r="U197" s="965">
        <v>86</v>
      </c>
      <c r="V197" s="965">
        <v>57</v>
      </c>
      <c r="W197" s="925">
        <v>246</v>
      </c>
      <c r="X197" s="254">
        <v>0</v>
      </c>
      <c r="Y197" s="123">
        <v>55</v>
      </c>
      <c r="Z197" s="254">
        <v>387</v>
      </c>
      <c r="AA197" s="926">
        <f t="shared" si="78"/>
        <v>16</v>
      </c>
      <c r="AB197" s="932">
        <v>1</v>
      </c>
      <c r="AC197" s="933">
        <v>0</v>
      </c>
      <c r="AD197" s="467">
        <v>0</v>
      </c>
      <c r="AE197" s="467">
        <v>0</v>
      </c>
      <c r="AF197" s="467">
        <v>0</v>
      </c>
      <c r="AG197" s="934">
        <v>15</v>
      </c>
      <c r="AH197" s="908"/>
    </row>
    <row r="198" spans="1:34" ht="13.5" customHeight="1" thickBot="1" x14ac:dyDescent="0.3">
      <c r="A198" s="571">
        <v>78225</v>
      </c>
      <c r="B198" s="542"/>
      <c r="C198" s="542" t="s">
        <v>288</v>
      </c>
      <c r="D198" s="628"/>
      <c r="E198" s="650"/>
      <c r="F198" s="628">
        <v>1000</v>
      </c>
      <c r="G198" s="598" t="s">
        <v>50</v>
      </c>
      <c r="H198" s="258">
        <v>0</v>
      </c>
      <c r="I198" s="435">
        <f t="shared" si="72"/>
        <v>0</v>
      </c>
      <c r="J198" s="461" t="s">
        <v>107</v>
      </c>
      <c r="K198" s="484">
        <v>0</v>
      </c>
      <c r="L198" s="41">
        <f t="shared" si="73"/>
        <v>0</v>
      </c>
      <c r="M198" s="38">
        <f t="shared" si="74"/>
        <v>0</v>
      </c>
      <c r="N198" s="38">
        <f t="shared" si="75"/>
        <v>0</v>
      </c>
      <c r="O198" s="44">
        <f t="shared" si="76"/>
        <v>0</v>
      </c>
      <c r="P198" s="924"/>
      <c r="Q198" s="1003">
        <f t="shared" si="77"/>
        <v>0</v>
      </c>
      <c r="R198" s="925">
        <v>180</v>
      </c>
      <c r="S198" s="925">
        <v>0</v>
      </c>
      <c r="T198" s="965">
        <v>0</v>
      </c>
      <c r="U198" s="965">
        <v>0</v>
      </c>
      <c r="V198" s="965">
        <v>0</v>
      </c>
      <c r="W198" s="925">
        <v>494</v>
      </c>
      <c r="X198" s="254">
        <v>540</v>
      </c>
      <c r="Y198" s="123">
        <v>497</v>
      </c>
      <c r="Z198" s="254">
        <v>641</v>
      </c>
      <c r="AA198" s="926">
        <f t="shared" si="78"/>
        <v>0</v>
      </c>
      <c r="AB198" s="947">
        <v>0</v>
      </c>
      <c r="AC198" s="948">
        <v>0</v>
      </c>
      <c r="AD198" s="463">
        <v>0</v>
      </c>
      <c r="AE198" s="463">
        <v>0</v>
      </c>
      <c r="AF198" s="463">
        <v>0</v>
      </c>
      <c r="AG198" s="949">
        <v>0</v>
      </c>
      <c r="AH198" s="908"/>
    </row>
    <row r="199" spans="1:34" ht="13.5" customHeight="1" thickBot="1" x14ac:dyDescent="0.3">
      <c r="A199" s="571">
        <v>78235</v>
      </c>
      <c r="B199" s="542" t="s">
        <v>305</v>
      </c>
      <c r="C199" s="542" t="s">
        <v>289</v>
      </c>
      <c r="D199" s="691"/>
      <c r="E199" s="650"/>
      <c r="F199" s="628">
        <v>1000</v>
      </c>
      <c r="G199" s="598" t="s">
        <v>50</v>
      </c>
      <c r="H199" s="258">
        <v>0</v>
      </c>
      <c r="I199" s="435">
        <f t="shared" si="72"/>
        <v>0</v>
      </c>
      <c r="J199" s="490" t="s">
        <v>107</v>
      </c>
      <c r="K199" s="484">
        <v>0</v>
      </c>
      <c r="L199" s="295">
        <f t="shared" si="73"/>
        <v>0</v>
      </c>
      <c r="M199" s="201">
        <f t="shared" si="74"/>
        <v>0</v>
      </c>
      <c r="N199" s="201">
        <f t="shared" si="75"/>
        <v>0</v>
      </c>
      <c r="O199" s="80">
        <f t="shared" si="76"/>
        <v>0</v>
      </c>
      <c r="P199" s="924"/>
      <c r="Q199" s="1003">
        <f t="shared" si="77"/>
        <v>0</v>
      </c>
      <c r="R199" s="925">
        <v>90</v>
      </c>
      <c r="S199" s="925">
        <v>228</v>
      </c>
      <c r="T199" s="965">
        <v>0</v>
      </c>
      <c r="U199" s="965">
        <v>0</v>
      </c>
      <c r="V199" s="965">
        <v>0</v>
      </c>
      <c r="W199" s="925">
        <v>52</v>
      </c>
      <c r="X199" s="254">
        <v>486</v>
      </c>
      <c r="Y199" s="123">
        <v>403</v>
      </c>
      <c r="Z199" s="254">
        <v>387</v>
      </c>
      <c r="AA199" s="926">
        <f t="shared" si="78"/>
        <v>0</v>
      </c>
      <c r="AB199" s="979">
        <v>0</v>
      </c>
      <c r="AC199" s="983">
        <v>0</v>
      </c>
      <c r="AD199" s="983">
        <v>0</v>
      </c>
      <c r="AE199" s="983">
        <v>0</v>
      </c>
      <c r="AF199" s="983">
        <v>0</v>
      </c>
      <c r="AG199" s="1036">
        <v>0</v>
      </c>
      <c r="AH199" s="908"/>
    </row>
    <row r="200" spans="1:34" ht="13.5" customHeight="1" thickBot="1" x14ac:dyDescent="0.3">
      <c r="A200" s="571">
        <v>78230</v>
      </c>
      <c r="B200" s="542"/>
      <c r="C200" s="564" t="s">
        <v>290</v>
      </c>
      <c r="D200" s="655"/>
      <c r="E200" s="654"/>
      <c r="F200" s="655">
        <v>1000</v>
      </c>
      <c r="G200" s="606" t="s">
        <v>50</v>
      </c>
      <c r="H200" s="258">
        <v>0</v>
      </c>
      <c r="I200" s="435">
        <f t="shared" si="72"/>
        <v>0</v>
      </c>
      <c r="J200" s="490" t="s">
        <v>107</v>
      </c>
      <c r="K200" s="484">
        <v>0</v>
      </c>
      <c r="L200" s="295">
        <f t="shared" si="73"/>
        <v>0</v>
      </c>
      <c r="M200" s="201">
        <f t="shared" si="74"/>
        <v>0</v>
      </c>
      <c r="N200" s="201">
        <f t="shared" si="75"/>
        <v>0</v>
      </c>
      <c r="O200" s="80">
        <f t="shared" si="76"/>
        <v>0</v>
      </c>
      <c r="P200" s="924"/>
      <c r="Q200" s="1003">
        <f t="shared" si="77"/>
        <v>146</v>
      </c>
      <c r="R200" s="925">
        <v>320</v>
      </c>
      <c r="S200" s="925">
        <v>82</v>
      </c>
      <c r="T200" s="965">
        <v>182</v>
      </c>
      <c r="U200" s="965">
        <v>86</v>
      </c>
      <c r="V200" s="965">
        <v>49</v>
      </c>
      <c r="W200" s="925">
        <v>114</v>
      </c>
      <c r="X200" s="254">
        <v>138</v>
      </c>
      <c r="Y200" s="123">
        <v>232</v>
      </c>
      <c r="Z200" s="254">
        <v>228</v>
      </c>
      <c r="AA200" s="926">
        <f t="shared" si="78"/>
        <v>73</v>
      </c>
      <c r="AB200" s="979">
        <v>22</v>
      </c>
      <c r="AC200" s="983">
        <v>32</v>
      </c>
      <c r="AD200" s="983">
        <v>18</v>
      </c>
      <c r="AE200" s="983">
        <v>0</v>
      </c>
      <c r="AF200" s="983">
        <v>0</v>
      </c>
      <c r="AG200" s="984">
        <v>1</v>
      </c>
      <c r="AH200" s="908"/>
    </row>
    <row r="201" spans="1:34" ht="13.5" customHeight="1" thickBot="1" x14ac:dyDescent="0.3">
      <c r="A201" s="571">
        <v>78245</v>
      </c>
      <c r="B201" s="542" t="s">
        <v>305</v>
      </c>
      <c r="C201" s="564" t="s">
        <v>306</v>
      </c>
      <c r="D201" s="655"/>
      <c r="E201" s="654"/>
      <c r="F201" s="655">
        <v>1000</v>
      </c>
      <c r="G201" s="611" t="s">
        <v>50</v>
      </c>
      <c r="H201" s="258">
        <v>0</v>
      </c>
      <c r="I201" s="435">
        <f t="shared" si="72"/>
        <v>0</v>
      </c>
      <c r="J201" s="490" t="s">
        <v>107</v>
      </c>
      <c r="K201" s="484">
        <v>0</v>
      </c>
      <c r="L201" s="295">
        <f t="shared" si="73"/>
        <v>0</v>
      </c>
      <c r="M201" s="201">
        <f t="shared" si="74"/>
        <v>0</v>
      </c>
      <c r="N201" s="201">
        <f t="shared" si="75"/>
        <v>0</v>
      </c>
      <c r="O201" s="80">
        <f t="shared" si="76"/>
        <v>0</v>
      </c>
      <c r="P201" s="924"/>
      <c r="Q201" s="1003">
        <f t="shared" si="77"/>
        <v>436</v>
      </c>
      <c r="R201" s="925">
        <v>261</v>
      </c>
      <c r="S201" s="925">
        <v>20</v>
      </c>
      <c r="T201" s="965">
        <v>342</v>
      </c>
      <c r="U201" s="965">
        <v>6</v>
      </c>
      <c r="V201" s="965">
        <v>20</v>
      </c>
      <c r="W201" s="925">
        <v>52</v>
      </c>
      <c r="X201" s="254">
        <v>18</v>
      </c>
      <c r="Y201" s="123">
        <v>56</v>
      </c>
      <c r="Z201" s="254">
        <v>43</v>
      </c>
      <c r="AA201" s="926">
        <f t="shared" si="78"/>
        <v>218</v>
      </c>
      <c r="AB201" s="979">
        <v>8</v>
      </c>
      <c r="AC201" s="983">
        <v>78</v>
      </c>
      <c r="AD201" s="983">
        <v>12</v>
      </c>
      <c r="AE201" s="983">
        <v>0</v>
      </c>
      <c r="AF201" s="983">
        <v>17</v>
      </c>
      <c r="AG201" s="984">
        <v>103</v>
      </c>
      <c r="AH201" s="908"/>
    </row>
    <row r="202" spans="1:34" ht="13.5" customHeight="1" thickBot="1" x14ac:dyDescent="0.3">
      <c r="A202" s="549"/>
      <c r="B202" s="563"/>
      <c r="C202" s="563"/>
      <c r="D202" s="574"/>
      <c r="E202" s="575"/>
      <c r="F202" s="574"/>
      <c r="G202" s="569"/>
      <c r="H202" s="266"/>
      <c r="I202" s="441"/>
      <c r="J202" s="500"/>
      <c r="K202" s="501"/>
      <c r="L202" s="109"/>
      <c r="M202" s="109"/>
      <c r="N202" s="109"/>
      <c r="O202" s="110"/>
      <c r="P202" s="1030"/>
      <c r="Q202" s="1031"/>
      <c r="R202" s="1031"/>
      <c r="S202" s="1031"/>
      <c r="T202" s="1031"/>
      <c r="U202" s="1031"/>
      <c r="V202" s="1031"/>
      <c r="W202" s="1031"/>
      <c r="X202" s="1031"/>
      <c r="Y202" s="1031"/>
      <c r="Z202" s="1031"/>
      <c r="AA202" s="926"/>
      <c r="AB202" s="1037"/>
      <c r="AC202" s="1038"/>
      <c r="AD202" s="1038"/>
      <c r="AE202" s="1038"/>
      <c r="AF202" s="1038"/>
      <c r="AG202" s="987"/>
      <c r="AH202" s="1035"/>
    </row>
    <row r="203" spans="1:34" ht="13.5" customHeight="1" thickBot="1" x14ac:dyDescent="0.3">
      <c r="A203" s="652" t="s">
        <v>79</v>
      </c>
      <c r="B203" s="556" t="s">
        <v>307</v>
      </c>
      <c r="C203" s="544" t="s">
        <v>78</v>
      </c>
      <c r="D203" s="315"/>
      <c r="E203" s="638"/>
      <c r="F203" s="316"/>
      <c r="G203" s="598"/>
      <c r="H203" s="340"/>
      <c r="I203" s="439"/>
      <c r="J203" s="480"/>
      <c r="K203" s="481"/>
      <c r="L203" s="86"/>
      <c r="M203" s="85"/>
      <c r="N203" s="85"/>
      <c r="O203" s="87"/>
      <c r="P203" s="924"/>
      <c r="Q203" s="995"/>
      <c r="R203" s="995"/>
      <c r="S203" s="995"/>
      <c r="T203" s="995"/>
      <c r="U203" s="995"/>
      <c r="V203" s="995"/>
      <c r="W203" s="995"/>
      <c r="X203" s="995"/>
      <c r="Y203" s="995"/>
      <c r="Z203" s="995"/>
      <c r="AA203" s="996"/>
      <c r="AB203" s="1039"/>
      <c r="AC203" s="1040"/>
      <c r="AD203" s="1040"/>
      <c r="AE203" s="1041"/>
      <c r="AF203" s="1040"/>
      <c r="AG203" s="1042"/>
      <c r="AH203" s="908"/>
    </row>
    <row r="204" spans="1:34" ht="13.5" customHeight="1" thickBot="1" x14ac:dyDescent="0.3">
      <c r="A204" s="288"/>
      <c r="B204" s="542" t="s">
        <v>294</v>
      </c>
      <c r="C204" s="649"/>
      <c r="D204" s="649"/>
      <c r="E204" s="649"/>
      <c r="F204" s="649"/>
      <c r="G204" s="694" t="s">
        <v>50</v>
      </c>
      <c r="H204" s="267"/>
      <c r="I204" s="88"/>
      <c r="J204" s="467"/>
      <c r="K204" s="468"/>
      <c r="L204" s="41"/>
      <c r="M204" s="38"/>
      <c r="N204" s="38"/>
      <c r="O204" s="44"/>
      <c r="P204" s="924"/>
      <c r="Q204" s="993">
        <f>AA204*2</f>
        <v>1906</v>
      </c>
      <c r="R204" s="993">
        <v>1794</v>
      </c>
      <c r="S204" s="993">
        <v>1116</v>
      </c>
      <c r="T204" s="993">
        <v>1025</v>
      </c>
      <c r="U204" s="993">
        <v>586</v>
      </c>
      <c r="V204" s="993">
        <v>338</v>
      </c>
      <c r="W204" s="993">
        <v>3072</v>
      </c>
      <c r="X204" s="993">
        <v>876</v>
      </c>
      <c r="Y204" s="993">
        <f>SUM(Y212:Y214)</f>
        <v>474</v>
      </c>
      <c r="Z204" s="993">
        <f>SUM(Z212:Z214)</f>
        <v>1314</v>
      </c>
      <c r="AA204" s="926">
        <f>SUM(AB204:AG204)</f>
        <v>953</v>
      </c>
      <c r="AB204" s="1043">
        <f>SUM(AB212:AB214)</f>
        <v>90</v>
      </c>
      <c r="AC204" s="1043">
        <f t="shared" ref="AC204:AG204" si="79">SUM(AC212:AC214)</f>
        <v>849</v>
      </c>
      <c r="AD204" s="1043">
        <f t="shared" si="79"/>
        <v>6</v>
      </c>
      <c r="AE204" s="1043">
        <f t="shared" si="79"/>
        <v>6</v>
      </c>
      <c r="AF204" s="1043">
        <f t="shared" si="79"/>
        <v>2</v>
      </c>
      <c r="AG204" s="1043">
        <f t="shared" si="79"/>
        <v>0</v>
      </c>
      <c r="AH204" s="908"/>
    </row>
    <row r="205" spans="1:34" ht="12.75" customHeight="1" x14ac:dyDescent="0.25">
      <c r="A205" s="288"/>
      <c r="B205" s="656" t="s">
        <v>178</v>
      </c>
      <c r="C205" s="584" t="s">
        <v>308</v>
      </c>
      <c r="D205" s="624" t="s">
        <v>309</v>
      </c>
      <c r="E205" s="580" t="s">
        <v>177</v>
      </c>
      <c r="F205" s="581">
        <v>1000</v>
      </c>
      <c r="G205" s="625" t="s">
        <v>50</v>
      </c>
      <c r="H205" s="267"/>
      <c r="I205" s="88"/>
      <c r="J205" s="467"/>
      <c r="K205" s="468"/>
      <c r="L205" s="41"/>
      <c r="M205" s="38"/>
      <c r="N205" s="38"/>
      <c r="O205" s="44"/>
      <c r="P205" s="924"/>
      <c r="Q205" s="995"/>
      <c r="R205" s="995"/>
      <c r="S205" s="995"/>
      <c r="T205" s="995"/>
      <c r="U205" s="995"/>
      <c r="V205" s="995"/>
      <c r="W205" s="995"/>
      <c r="X205" s="995"/>
      <c r="Y205" s="995"/>
      <c r="Z205" s="995"/>
      <c r="AA205" s="996"/>
      <c r="AB205" s="979"/>
      <c r="AC205" s="983"/>
      <c r="AD205" s="983"/>
      <c r="AE205" s="1044"/>
      <c r="AF205" s="983"/>
      <c r="AG205" s="984"/>
      <c r="AH205" s="908"/>
    </row>
    <row r="206" spans="1:34" ht="12.75" customHeight="1" x14ac:dyDescent="0.25">
      <c r="A206" s="288"/>
      <c r="B206" s="645" t="s">
        <v>181</v>
      </c>
      <c r="C206" s="588" t="s">
        <v>165</v>
      </c>
      <c r="D206" s="693" t="s">
        <v>310</v>
      </c>
      <c r="E206" s="610" t="s">
        <v>311</v>
      </c>
      <c r="F206" s="590">
        <v>420</v>
      </c>
      <c r="G206" s="618" t="s">
        <v>50</v>
      </c>
      <c r="H206" s="267"/>
      <c r="I206" s="88"/>
      <c r="J206" s="467"/>
      <c r="K206" s="468"/>
      <c r="L206" s="41"/>
      <c r="M206" s="38"/>
      <c r="N206" s="38"/>
      <c r="O206" s="44"/>
      <c r="P206" s="924"/>
      <c r="Q206" s="995"/>
      <c r="R206" s="995"/>
      <c r="S206" s="995"/>
      <c r="T206" s="995"/>
      <c r="U206" s="995"/>
      <c r="V206" s="995"/>
      <c r="W206" s="995"/>
      <c r="X206" s="995"/>
      <c r="Y206" s="995"/>
      <c r="Z206" s="995"/>
      <c r="AA206" s="996"/>
      <c r="AB206" s="979"/>
      <c r="AC206" s="983"/>
      <c r="AD206" s="983"/>
      <c r="AE206" s="1044"/>
      <c r="AF206" s="983"/>
      <c r="AG206" s="984"/>
      <c r="AH206" s="908"/>
    </row>
    <row r="207" spans="1:34" ht="12.75" customHeight="1" x14ac:dyDescent="0.25">
      <c r="A207" s="288"/>
      <c r="B207" s="542" t="s">
        <v>182</v>
      </c>
      <c r="C207" s="588" t="s">
        <v>312</v>
      </c>
      <c r="D207" s="590" t="s">
        <v>313</v>
      </c>
      <c r="E207" s="610" t="s">
        <v>177</v>
      </c>
      <c r="F207" s="590">
        <v>1000</v>
      </c>
      <c r="G207" s="618" t="s">
        <v>50</v>
      </c>
      <c r="H207" s="267"/>
      <c r="I207" s="88"/>
      <c r="J207" s="467"/>
      <c r="K207" s="468"/>
      <c r="L207" s="41"/>
      <c r="M207" s="38"/>
      <c r="N207" s="38"/>
      <c r="O207" s="44"/>
      <c r="P207" s="924"/>
      <c r="Q207" s="995"/>
      <c r="R207" s="995"/>
      <c r="S207" s="995"/>
      <c r="T207" s="995"/>
      <c r="U207" s="995"/>
      <c r="V207" s="995"/>
      <c r="W207" s="995"/>
      <c r="X207" s="995"/>
      <c r="Y207" s="995"/>
      <c r="Z207" s="995"/>
      <c r="AA207" s="996"/>
      <c r="AB207" s="979"/>
      <c r="AC207" s="983"/>
      <c r="AD207" s="983"/>
      <c r="AE207" s="1044"/>
      <c r="AF207" s="983"/>
      <c r="AG207" s="984"/>
      <c r="AH207" s="908"/>
    </row>
    <row r="208" spans="1:34" ht="12.75" customHeight="1" x14ac:dyDescent="0.25">
      <c r="A208" s="541"/>
      <c r="B208" s="542" t="s">
        <v>183</v>
      </c>
      <c r="C208" s="588" t="s">
        <v>314</v>
      </c>
      <c r="D208" s="624" t="s">
        <v>315</v>
      </c>
      <c r="E208" s="610" t="s">
        <v>177</v>
      </c>
      <c r="F208" s="590">
        <v>1000</v>
      </c>
      <c r="G208" s="625" t="s">
        <v>50</v>
      </c>
      <c r="H208" s="267"/>
      <c r="I208" s="88"/>
      <c r="J208" s="467"/>
      <c r="K208" s="468"/>
      <c r="L208" s="41"/>
      <c r="M208" s="38"/>
      <c r="N208" s="38"/>
      <c r="O208" s="44"/>
      <c r="P208" s="924"/>
      <c r="Q208" s="995"/>
      <c r="R208" s="995"/>
      <c r="S208" s="995"/>
      <c r="T208" s="995"/>
      <c r="U208" s="995"/>
      <c r="V208" s="995"/>
      <c r="W208" s="995"/>
      <c r="X208" s="995"/>
      <c r="Y208" s="995"/>
      <c r="Z208" s="995"/>
      <c r="AA208" s="996"/>
      <c r="AB208" s="979"/>
      <c r="AC208" s="983"/>
      <c r="AD208" s="983"/>
      <c r="AE208" s="1044"/>
      <c r="AF208" s="983"/>
      <c r="AG208" s="984"/>
      <c r="AH208" s="908"/>
    </row>
    <row r="209" spans="1:34" ht="13.5" customHeight="1" x14ac:dyDescent="0.25">
      <c r="A209" s="541"/>
      <c r="B209" s="557" t="s">
        <v>184</v>
      </c>
      <c r="C209" s="588" t="s">
        <v>179</v>
      </c>
      <c r="D209" s="590" t="s">
        <v>316</v>
      </c>
      <c r="E209" s="580" t="s">
        <v>177</v>
      </c>
      <c r="F209" s="581">
        <v>1000</v>
      </c>
      <c r="G209" s="625" t="s">
        <v>77</v>
      </c>
      <c r="H209" s="267"/>
      <c r="I209" s="200"/>
      <c r="J209" s="478"/>
      <c r="K209" s="479"/>
      <c r="L209" s="102"/>
      <c r="M209" s="101"/>
      <c r="N209" s="101"/>
      <c r="O209" s="103"/>
      <c r="P209" s="924"/>
      <c r="Q209" s="995"/>
      <c r="R209" s="995"/>
      <c r="S209" s="995"/>
      <c r="T209" s="995"/>
      <c r="U209" s="995"/>
      <c r="V209" s="995"/>
      <c r="W209" s="995"/>
      <c r="X209" s="995"/>
      <c r="Y209" s="995"/>
      <c r="Z209" s="995"/>
      <c r="AA209" s="996"/>
      <c r="AB209" s="979"/>
      <c r="AC209" s="983"/>
      <c r="AD209" s="983"/>
      <c r="AE209" s="1044"/>
      <c r="AF209" s="983"/>
      <c r="AG209" s="984"/>
      <c r="AH209" s="908"/>
    </row>
    <row r="210" spans="1:34" ht="13.5" customHeight="1" x14ac:dyDescent="0.25">
      <c r="A210" s="541"/>
      <c r="B210" s="542" t="s">
        <v>185</v>
      </c>
      <c r="C210" s="588" t="s">
        <v>317</v>
      </c>
      <c r="D210" s="590">
        <v>86248</v>
      </c>
      <c r="E210" s="580" t="s">
        <v>177</v>
      </c>
      <c r="F210" s="581">
        <v>1000</v>
      </c>
      <c r="G210" s="625" t="s">
        <v>77</v>
      </c>
      <c r="H210" s="410"/>
      <c r="I210" s="229"/>
      <c r="J210" s="502"/>
      <c r="K210" s="479"/>
      <c r="L210" s="102"/>
      <c r="M210" s="101"/>
      <c r="N210" s="101"/>
      <c r="O210" s="103"/>
      <c r="P210" s="924"/>
      <c r="Q210" s="995"/>
      <c r="R210" s="995"/>
      <c r="S210" s="995"/>
      <c r="T210" s="995"/>
      <c r="U210" s="995"/>
      <c r="V210" s="995"/>
      <c r="W210" s="995"/>
      <c r="X210" s="995"/>
      <c r="Y210" s="1045"/>
      <c r="Z210" s="995"/>
      <c r="AA210" s="996"/>
      <c r="AB210" s="979"/>
      <c r="AC210" s="983"/>
      <c r="AD210" s="983"/>
      <c r="AE210" s="1044"/>
      <c r="AF210" s="983"/>
      <c r="AG210" s="984"/>
      <c r="AH210" s="908"/>
    </row>
    <row r="211" spans="1:34" ht="13.5" customHeight="1" thickBot="1" x14ac:dyDescent="0.3">
      <c r="A211" s="541"/>
      <c r="B211" s="542"/>
      <c r="C211" s="588"/>
      <c r="D211" s="590"/>
      <c r="E211" s="580"/>
      <c r="F211" s="581"/>
      <c r="G211" s="625"/>
      <c r="H211" s="268"/>
      <c r="I211" s="104"/>
      <c r="J211" s="478"/>
      <c r="K211" s="479"/>
      <c r="L211" s="102"/>
      <c r="M211" s="101"/>
      <c r="N211" s="101"/>
      <c r="O211" s="103"/>
      <c r="P211" s="924"/>
      <c r="Q211" s="995"/>
      <c r="R211" s="995"/>
      <c r="S211" s="995"/>
      <c r="U211" s="1045"/>
      <c r="V211" s="1045"/>
      <c r="W211" s="995"/>
      <c r="X211" s="995"/>
      <c r="Y211" s="1045"/>
      <c r="Z211" s="995"/>
      <c r="AA211" s="996"/>
      <c r="AB211" s="979"/>
      <c r="AC211" s="983"/>
      <c r="AD211" s="983"/>
      <c r="AE211" s="1044"/>
      <c r="AF211" s="983"/>
      <c r="AG211" s="984"/>
      <c r="AH211" s="908"/>
    </row>
    <row r="212" spans="1:34" ht="13.5" customHeight="1" thickBot="1" x14ac:dyDescent="0.3">
      <c r="A212" s="555">
        <v>78220</v>
      </c>
      <c r="B212" s="542"/>
      <c r="C212" s="542" t="s">
        <v>318</v>
      </c>
      <c r="D212" s="628"/>
      <c r="E212" s="650"/>
      <c r="F212" s="628">
        <v>1000</v>
      </c>
      <c r="G212" s="598" t="s">
        <v>50</v>
      </c>
      <c r="H212" s="256">
        <v>0</v>
      </c>
      <c r="I212" s="435">
        <f>H212</f>
        <v>0</v>
      </c>
      <c r="J212" s="461" t="s">
        <v>107</v>
      </c>
      <c r="K212" s="484">
        <v>0</v>
      </c>
      <c r="L212" s="41">
        <f>IF(K212&gt;0,$N$2,0)</f>
        <v>0</v>
      </c>
      <c r="M212" s="38">
        <f>K212+L212</f>
        <v>0</v>
      </c>
      <c r="N212" s="38">
        <f>M212*I212</f>
        <v>0</v>
      </c>
      <c r="O212" s="44">
        <f>M212/F212</f>
        <v>0</v>
      </c>
      <c r="P212" s="924"/>
      <c r="Q212" s="1003">
        <f t="shared" ref="Q212:Q214" si="80">AA212*2</f>
        <v>1694</v>
      </c>
      <c r="R212" s="253">
        <v>875</v>
      </c>
      <c r="S212" s="253">
        <v>628</v>
      </c>
      <c r="T212" s="965">
        <v>636</v>
      </c>
      <c r="U212" s="965">
        <v>432</v>
      </c>
      <c r="V212" s="965">
        <v>55</v>
      </c>
      <c r="W212" s="253">
        <v>2038</v>
      </c>
      <c r="X212" s="253">
        <v>252</v>
      </c>
      <c r="Y212" s="122">
        <v>46</v>
      </c>
      <c r="Z212" s="253">
        <v>800</v>
      </c>
      <c r="AA212" s="926">
        <f>SUM(AB212:AG212)</f>
        <v>847</v>
      </c>
      <c r="AB212" s="979">
        <v>53</v>
      </c>
      <c r="AC212" s="983">
        <v>788</v>
      </c>
      <c r="AD212" s="983">
        <v>6</v>
      </c>
      <c r="AE212" s="983">
        <v>0</v>
      </c>
      <c r="AF212" s="983">
        <v>0</v>
      </c>
      <c r="AG212" s="984">
        <v>0</v>
      </c>
      <c r="AH212" s="908"/>
    </row>
    <row r="213" spans="1:34" ht="13.5" customHeight="1" thickBot="1" x14ac:dyDescent="0.3">
      <c r="A213" s="571">
        <v>78240</v>
      </c>
      <c r="B213" s="542" t="s">
        <v>319</v>
      </c>
      <c r="C213" s="542" t="s">
        <v>320</v>
      </c>
      <c r="D213" s="628"/>
      <c r="E213" s="650"/>
      <c r="F213" s="628">
        <v>1000</v>
      </c>
      <c r="G213" s="598" t="s">
        <v>50</v>
      </c>
      <c r="H213" s="258">
        <v>0</v>
      </c>
      <c r="I213" s="435">
        <f>H213</f>
        <v>0</v>
      </c>
      <c r="J213" s="490" t="s">
        <v>107</v>
      </c>
      <c r="K213" s="484">
        <v>0</v>
      </c>
      <c r="L213" s="295">
        <f>IF(K213&gt;0,$N$2,0)</f>
        <v>0</v>
      </c>
      <c r="M213" s="201">
        <f>K213+L213</f>
        <v>0</v>
      </c>
      <c r="N213" s="201">
        <f>M213*I213</f>
        <v>0</v>
      </c>
      <c r="O213" s="80">
        <f>M213/F213</f>
        <v>0</v>
      </c>
      <c r="P213" s="924"/>
      <c r="Q213" s="1003">
        <f t="shared" si="80"/>
        <v>64</v>
      </c>
      <c r="R213" s="925">
        <v>243</v>
      </c>
      <c r="S213" s="925">
        <v>340</v>
      </c>
      <c r="T213" s="965">
        <v>293</v>
      </c>
      <c r="U213" s="965">
        <v>36</v>
      </c>
      <c r="V213" s="965">
        <v>0</v>
      </c>
      <c r="W213" s="925">
        <v>408</v>
      </c>
      <c r="X213" s="254">
        <v>38</v>
      </c>
      <c r="Y213" s="123">
        <v>428</v>
      </c>
      <c r="Z213" s="254">
        <v>241</v>
      </c>
      <c r="AA213" s="926">
        <f>SUM(AB213:AG213)</f>
        <v>32</v>
      </c>
      <c r="AB213" s="979">
        <v>26</v>
      </c>
      <c r="AC213" s="983">
        <v>0</v>
      </c>
      <c r="AD213" s="983">
        <v>0</v>
      </c>
      <c r="AE213" s="1046">
        <v>6</v>
      </c>
      <c r="AF213" s="983">
        <v>0</v>
      </c>
      <c r="AG213" s="984">
        <v>0</v>
      </c>
      <c r="AH213" s="908"/>
    </row>
    <row r="214" spans="1:34" ht="13.5" customHeight="1" thickBot="1" x14ac:dyDescent="0.3">
      <c r="A214" s="571">
        <v>78242</v>
      </c>
      <c r="B214" s="542" t="s">
        <v>321</v>
      </c>
      <c r="C214" s="542" t="s">
        <v>322</v>
      </c>
      <c r="D214" s="628"/>
      <c r="E214" s="650"/>
      <c r="F214" s="628">
        <v>1000</v>
      </c>
      <c r="G214" s="598" t="s">
        <v>50</v>
      </c>
      <c r="H214" s="258">
        <v>0</v>
      </c>
      <c r="I214" s="435">
        <f>H214</f>
        <v>0</v>
      </c>
      <c r="J214" s="490" t="s">
        <v>107</v>
      </c>
      <c r="K214" s="484">
        <v>0</v>
      </c>
      <c r="L214" s="295">
        <f>IF(K214&gt;0,$N$2,0)</f>
        <v>0</v>
      </c>
      <c r="M214" s="201">
        <f>K214+L214</f>
        <v>0</v>
      </c>
      <c r="N214" s="201">
        <f>M214*I214</f>
        <v>0</v>
      </c>
      <c r="O214" s="80">
        <f>M214/F214</f>
        <v>0</v>
      </c>
      <c r="P214" s="924"/>
      <c r="Q214" s="1003">
        <f t="shared" si="80"/>
        <v>148</v>
      </c>
      <c r="R214" s="925">
        <v>676</v>
      </c>
      <c r="S214" s="925">
        <v>148</v>
      </c>
      <c r="T214" s="965">
        <v>96</v>
      </c>
      <c r="U214" s="965">
        <v>118</v>
      </c>
      <c r="V214" s="965">
        <v>100</v>
      </c>
      <c r="W214" s="925">
        <v>626</v>
      </c>
      <c r="X214" s="254">
        <v>302</v>
      </c>
      <c r="Y214" s="123">
        <v>0</v>
      </c>
      <c r="Z214" s="254">
        <v>273</v>
      </c>
      <c r="AA214" s="926">
        <f>SUM(AB214:AG214)</f>
        <v>74</v>
      </c>
      <c r="AB214" s="979">
        <v>11</v>
      </c>
      <c r="AC214" s="983">
        <v>61</v>
      </c>
      <c r="AD214" s="983">
        <v>0</v>
      </c>
      <c r="AE214" s="983">
        <v>0</v>
      </c>
      <c r="AF214" s="983">
        <v>2</v>
      </c>
      <c r="AG214" s="1047">
        <v>0</v>
      </c>
      <c r="AH214" s="908"/>
    </row>
    <row r="215" spans="1:34" ht="13.5" customHeight="1" thickBot="1" x14ac:dyDescent="0.3">
      <c r="A215" s="695"/>
      <c r="B215" s="696"/>
      <c r="C215" s="696"/>
      <c r="D215" s="697"/>
      <c r="E215" s="698"/>
      <c r="F215" s="697"/>
      <c r="G215" s="699"/>
      <c r="H215" s="298"/>
      <c r="I215" s="446"/>
      <c r="J215" s="503"/>
      <c r="K215" s="504"/>
      <c r="L215" s="299"/>
      <c r="M215" s="299"/>
      <c r="N215" s="299"/>
      <c r="O215" s="300"/>
      <c r="P215" s="1030"/>
      <c r="Q215" s="1031"/>
      <c r="R215" s="1031"/>
      <c r="S215" s="1031"/>
      <c r="T215" s="1031"/>
      <c r="U215" s="1031"/>
      <c r="V215" s="1031"/>
      <c r="W215" s="1031"/>
      <c r="X215" s="1031"/>
      <c r="Y215" s="1031"/>
      <c r="Z215" s="1031"/>
      <c r="AA215" s="926"/>
      <c r="AB215" s="1037"/>
      <c r="AC215" s="1038"/>
      <c r="AD215" s="1038"/>
      <c r="AE215" s="1038"/>
      <c r="AF215" s="1038"/>
      <c r="AG215" s="987"/>
      <c r="AH215" s="1035"/>
    </row>
    <row r="216" spans="1:34" ht="13.5" customHeight="1" thickBot="1" x14ac:dyDescent="0.3">
      <c r="A216" s="541" t="s">
        <v>79</v>
      </c>
      <c r="B216" s="700" t="s">
        <v>323</v>
      </c>
      <c r="C216" s="557"/>
      <c r="D216" s="552"/>
      <c r="E216" s="562"/>
      <c r="F216" s="599"/>
      <c r="G216" s="598"/>
      <c r="H216" s="257"/>
      <c r="I216" s="111"/>
      <c r="J216" s="478"/>
      <c r="K216" s="479"/>
      <c r="L216" s="102"/>
      <c r="M216" s="101"/>
      <c r="N216" s="101"/>
      <c r="O216" s="103"/>
      <c r="P216" s="924"/>
      <c r="Q216" s="1027"/>
      <c r="R216" s="1027"/>
      <c r="S216" s="1027"/>
      <c r="T216" s="1027"/>
      <c r="U216" s="1027"/>
      <c r="V216" s="1027"/>
      <c r="W216" s="1027"/>
      <c r="X216" s="1027"/>
      <c r="Y216" s="1027"/>
      <c r="Z216" s="1027"/>
      <c r="AA216" s="926"/>
      <c r="AB216" s="1048"/>
      <c r="AC216" s="1049"/>
      <c r="AD216" s="1049"/>
      <c r="AE216" s="1049"/>
      <c r="AF216" s="1049"/>
      <c r="AG216" s="1042"/>
      <c r="AH216" s="1035"/>
    </row>
    <row r="217" spans="1:34" ht="13.5" customHeight="1" thickBot="1" x14ac:dyDescent="0.3">
      <c r="A217" s="555">
        <v>78246</v>
      </c>
      <c r="B217" s="542" t="s">
        <v>324</v>
      </c>
      <c r="C217" s="542" t="s">
        <v>231</v>
      </c>
      <c r="D217" s="317" t="s">
        <v>325</v>
      </c>
      <c r="E217" s="560" t="s">
        <v>177</v>
      </c>
      <c r="F217" s="317">
        <v>1000</v>
      </c>
      <c r="G217" s="600" t="s">
        <v>77</v>
      </c>
      <c r="H217" s="270">
        <v>0</v>
      </c>
      <c r="I217" s="435">
        <f>H217</f>
        <v>0</v>
      </c>
      <c r="J217" s="471" t="s">
        <v>107</v>
      </c>
      <c r="K217" s="472">
        <v>0</v>
      </c>
      <c r="L217" s="102">
        <f>IF(K217&gt;0,$N$2,0)</f>
        <v>0</v>
      </c>
      <c r="M217" s="101">
        <f>K217+L217</f>
        <v>0</v>
      </c>
      <c r="N217" s="101">
        <f>M217*I217</f>
        <v>0</v>
      </c>
      <c r="O217" s="103">
        <f>M217/F217</f>
        <v>0</v>
      </c>
      <c r="P217" s="924"/>
      <c r="Q217" s="1003">
        <f t="shared" ref="Q217:Q220" si="81">AA217*2</f>
        <v>1214</v>
      </c>
      <c r="R217" s="925">
        <v>1518</v>
      </c>
      <c r="S217" s="925">
        <v>466</v>
      </c>
      <c r="T217" s="965">
        <v>740</v>
      </c>
      <c r="U217" s="965">
        <v>258</v>
      </c>
      <c r="V217" s="965">
        <v>6</v>
      </c>
      <c r="W217" s="925">
        <v>1606</v>
      </c>
      <c r="X217" s="254">
        <v>1660</v>
      </c>
      <c r="Y217" s="123">
        <v>1004</v>
      </c>
      <c r="Z217" s="254">
        <v>343</v>
      </c>
      <c r="AA217" s="926">
        <f>SUM(AB217:AG217)</f>
        <v>607</v>
      </c>
      <c r="AB217" s="979">
        <v>0</v>
      </c>
      <c r="AC217" s="983">
        <v>580</v>
      </c>
      <c r="AD217" s="983">
        <v>0</v>
      </c>
      <c r="AE217" s="983">
        <v>27</v>
      </c>
      <c r="AF217" s="127">
        <v>0</v>
      </c>
      <c r="AG217" s="984">
        <v>0</v>
      </c>
      <c r="AH217" s="1035"/>
    </row>
    <row r="218" spans="1:34" ht="13.5" customHeight="1" thickBot="1" x14ac:dyDescent="0.3">
      <c r="A218" s="571">
        <v>78247</v>
      </c>
      <c r="B218" s="544" t="s">
        <v>326</v>
      </c>
      <c r="C218" s="544" t="s">
        <v>231</v>
      </c>
      <c r="D218" s="315" t="s">
        <v>327</v>
      </c>
      <c r="E218" s="638" t="s">
        <v>188</v>
      </c>
      <c r="F218" s="316">
        <v>1000</v>
      </c>
      <c r="G218" s="600" t="s">
        <v>77</v>
      </c>
      <c r="H218" s="271">
        <v>0</v>
      </c>
      <c r="I218" s="435">
        <f>H218</f>
        <v>0</v>
      </c>
      <c r="J218" s="471" t="s">
        <v>107</v>
      </c>
      <c r="K218" s="472">
        <v>0</v>
      </c>
      <c r="L218" s="102">
        <f>IF(K218&gt;0,$N$2,0)</f>
        <v>0</v>
      </c>
      <c r="M218" s="101">
        <f>K218+L218</f>
        <v>0</v>
      </c>
      <c r="N218" s="101">
        <f>M218*I218</f>
        <v>0</v>
      </c>
      <c r="O218" s="103">
        <f>M218/F218</f>
        <v>0</v>
      </c>
      <c r="P218" s="924"/>
      <c r="Q218" s="1003">
        <f t="shared" si="81"/>
        <v>626</v>
      </c>
      <c r="R218" s="925">
        <v>936</v>
      </c>
      <c r="S218" s="925">
        <v>112</v>
      </c>
      <c r="T218" s="965">
        <v>94</v>
      </c>
      <c r="U218" s="965">
        <v>0</v>
      </c>
      <c r="V218" s="965">
        <v>0</v>
      </c>
      <c r="W218" s="925">
        <v>772</v>
      </c>
      <c r="X218" s="254">
        <v>820</v>
      </c>
      <c r="Y218" s="123">
        <v>532</v>
      </c>
      <c r="Z218" s="254">
        <v>8</v>
      </c>
      <c r="AA218" s="926">
        <f>SUM(AB218:AG218)</f>
        <v>313</v>
      </c>
      <c r="AB218" s="979">
        <v>0</v>
      </c>
      <c r="AC218" s="983">
        <v>305</v>
      </c>
      <c r="AD218" s="983">
        <v>0</v>
      </c>
      <c r="AE218" s="983">
        <v>1</v>
      </c>
      <c r="AF218" s="127">
        <v>0</v>
      </c>
      <c r="AG218" s="984">
        <v>7</v>
      </c>
      <c r="AH218" s="1035"/>
    </row>
    <row r="219" spans="1:34" ht="13.5" customHeight="1" thickBot="1" x14ac:dyDescent="0.3">
      <c r="A219" s="571">
        <v>78248</v>
      </c>
      <c r="B219" s="542" t="s">
        <v>328</v>
      </c>
      <c r="C219" s="542" t="s">
        <v>231</v>
      </c>
      <c r="D219" s="314" t="s">
        <v>329</v>
      </c>
      <c r="E219" s="560" t="s">
        <v>188</v>
      </c>
      <c r="F219" s="317">
        <v>1000</v>
      </c>
      <c r="G219" s="600" t="s">
        <v>77</v>
      </c>
      <c r="H219" s="272">
        <v>0</v>
      </c>
      <c r="I219" s="435">
        <f>H219</f>
        <v>0</v>
      </c>
      <c r="J219" s="461" t="s">
        <v>107</v>
      </c>
      <c r="K219" s="462">
        <v>0</v>
      </c>
      <c r="L219" s="41">
        <f>IF(K219&gt;0,$N$2,0)</f>
        <v>0</v>
      </c>
      <c r="M219" s="38">
        <f>K219+L219</f>
        <v>0</v>
      </c>
      <c r="N219" s="38">
        <f>M219*I219</f>
        <v>0</v>
      </c>
      <c r="O219" s="44">
        <f>M219/F219</f>
        <v>0</v>
      </c>
      <c r="P219" s="924"/>
      <c r="Q219" s="1003">
        <f t="shared" si="81"/>
        <v>936</v>
      </c>
      <c r="R219" s="925">
        <v>1448</v>
      </c>
      <c r="S219" s="925">
        <v>268</v>
      </c>
      <c r="T219" s="965">
        <v>192</v>
      </c>
      <c r="U219" s="965">
        <v>214</v>
      </c>
      <c r="V219" s="965">
        <v>177</v>
      </c>
      <c r="W219" s="925">
        <v>878</v>
      </c>
      <c r="X219" s="254">
        <v>934</v>
      </c>
      <c r="Y219" s="123">
        <v>670</v>
      </c>
      <c r="Z219" s="254">
        <v>273</v>
      </c>
      <c r="AA219" s="926">
        <f>SUM(AB219:AG219)</f>
        <v>468</v>
      </c>
      <c r="AB219" s="979">
        <v>0</v>
      </c>
      <c r="AC219" s="983">
        <v>418</v>
      </c>
      <c r="AD219" s="983">
        <v>0</v>
      </c>
      <c r="AE219" s="983">
        <v>0</v>
      </c>
      <c r="AF219" s="127">
        <v>0</v>
      </c>
      <c r="AG219" s="984">
        <v>50</v>
      </c>
      <c r="AH219" s="1035"/>
    </row>
    <row r="220" spans="1:34" ht="13.5" customHeight="1" thickBot="1" x14ac:dyDescent="0.3">
      <c r="A220" s="571">
        <v>78243</v>
      </c>
      <c r="B220" s="542" t="s">
        <v>330</v>
      </c>
      <c r="C220" s="544" t="s">
        <v>231</v>
      </c>
      <c r="D220" s="316" t="s">
        <v>331</v>
      </c>
      <c r="E220" s="638" t="s">
        <v>188</v>
      </c>
      <c r="F220" s="316">
        <v>1000</v>
      </c>
      <c r="G220" s="701" t="s">
        <v>50</v>
      </c>
      <c r="H220" s="258">
        <v>0</v>
      </c>
      <c r="I220" s="435">
        <f>H220</f>
        <v>0</v>
      </c>
      <c r="J220" s="476" t="s">
        <v>107</v>
      </c>
      <c r="K220" s="477">
        <v>0</v>
      </c>
      <c r="L220" s="107">
        <f>IF(K220&gt;0,$N$2,0)</f>
        <v>0</v>
      </c>
      <c r="M220" s="106">
        <f>K220+L220</f>
        <v>0</v>
      </c>
      <c r="N220" s="106">
        <f>M220*I220</f>
        <v>0</v>
      </c>
      <c r="O220" s="108">
        <f>M220/F220</f>
        <v>0</v>
      </c>
      <c r="P220" s="924"/>
      <c r="Q220" s="1003">
        <f t="shared" si="81"/>
        <v>0</v>
      </c>
      <c r="R220" s="925">
        <v>364</v>
      </c>
      <c r="S220" s="925">
        <v>380</v>
      </c>
      <c r="T220" s="965">
        <v>0</v>
      </c>
      <c r="U220" s="965">
        <v>0</v>
      </c>
      <c r="V220" s="965">
        <v>0</v>
      </c>
      <c r="W220" s="925">
        <v>444</v>
      </c>
      <c r="X220" s="254">
        <v>160</v>
      </c>
      <c r="Y220" s="123">
        <v>215</v>
      </c>
      <c r="Z220" s="254">
        <v>1</v>
      </c>
      <c r="AA220" s="926">
        <f>SUM(AB220:AG220)</f>
        <v>0</v>
      </c>
      <c r="AB220" s="979">
        <v>0</v>
      </c>
      <c r="AC220" s="983">
        <v>0</v>
      </c>
      <c r="AD220" s="983">
        <v>0</v>
      </c>
      <c r="AE220" s="983">
        <v>0</v>
      </c>
      <c r="AF220" s="127">
        <v>0</v>
      </c>
      <c r="AG220" s="984">
        <v>0</v>
      </c>
      <c r="AH220" s="1035"/>
    </row>
    <row r="221" spans="1:34" ht="13.5" customHeight="1" thickBot="1" x14ac:dyDescent="0.3">
      <c r="A221" s="549"/>
      <c r="B221" s="563"/>
      <c r="C221" s="563"/>
      <c r="D221" s="574"/>
      <c r="E221" s="575"/>
      <c r="F221" s="574"/>
      <c r="G221" s="569"/>
      <c r="H221" s="265"/>
      <c r="I221" s="441"/>
      <c r="J221" s="500"/>
      <c r="K221" s="501"/>
      <c r="L221" s="109"/>
      <c r="M221" s="109"/>
      <c r="N221" s="109"/>
      <c r="O221" s="110"/>
      <c r="P221" s="1030"/>
      <c r="Q221" s="1031"/>
      <c r="R221" s="1031"/>
      <c r="S221" s="1031"/>
      <c r="T221" s="1031"/>
      <c r="U221" s="1031"/>
      <c r="V221" s="1031"/>
      <c r="W221" s="1031"/>
      <c r="X221" s="1031"/>
      <c r="Y221" s="1031"/>
      <c r="Z221" s="1031"/>
      <c r="AA221" s="926"/>
      <c r="AB221" s="1037"/>
      <c r="AC221" s="1038"/>
      <c r="AD221" s="1038"/>
      <c r="AE221" s="1038"/>
      <c r="AF221" s="1038"/>
      <c r="AG221" s="987"/>
      <c r="AH221" s="1035"/>
    </row>
    <row r="222" spans="1:34" ht="13.5" customHeight="1" thickBot="1" x14ac:dyDescent="0.3">
      <c r="A222" s="681" t="s">
        <v>332</v>
      </c>
      <c r="B222" s="682"/>
      <c r="C222" s="682"/>
      <c r="D222" s="684"/>
      <c r="E222" s="683"/>
      <c r="F222" s="684"/>
      <c r="G222" s="682"/>
      <c r="H222" s="269"/>
      <c r="I222" s="445"/>
      <c r="J222" s="498"/>
      <c r="K222" s="475"/>
      <c r="L222" s="337"/>
      <c r="M222" s="337"/>
      <c r="N222" s="337"/>
      <c r="O222" s="338"/>
      <c r="P222" s="924"/>
      <c r="Q222" s="420"/>
      <c r="R222" s="420"/>
      <c r="S222" s="420"/>
      <c r="T222" s="420"/>
      <c r="U222" s="420"/>
      <c r="V222" s="420"/>
      <c r="W222" s="420"/>
      <c r="X222" s="420"/>
      <c r="Y222" s="420"/>
      <c r="Z222" s="420"/>
      <c r="AA222" s="926"/>
      <c r="AB222" s="1050"/>
      <c r="AC222" s="1051"/>
      <c r="AD222" s="1052"/>
      <c r="AE222" s="1052"/>
      <c r="AF222" s="1052"/>
      <c r="AG222" s="1053"/>
      <c r="AH222" s="908"/>
    </row>
    <row r="223" spans="1:34" ht="13.5" customHeight="1" thickBot="1" x14ac:dyDescent="0.3">
      <c r="A223" s="652" t="s">
        <v>79</v>
      </c>
      <c r="B223" s="662" t="s">
        <v>333</v>
      </c>
      <c r="C223" s="538" t="s">
        <v>334</v>
      </c>
      <c r="D223" s="540" t="s">
        <v>335</v>
      </c>
      <c r="E223" s="558" t="s">
        <v>336</v>
      </c>
      <c r="F223" s="540">
        <v>2500</v>
      </c>
      <c r="G223" s="607" t="s">
        <v>50</v>
      </c>
      <c r="H223" s="340"/>
      <c r="I223" s="439"/>
      <c r="J223" s="480"/>
      <c r="K223" s="481"/>
      <c r="L223" s="86"/>
      <c r="M223" s="85"/>
      <c r="N223" s="85"/>
      <c r="O223" s="87"/>
      <c r="P223" s="924"/>
      <c r="Q223" s="993">
        <f>AA223*2</f>
        <v>21752</v>
      </c>
      <c r="R223" s="993">
        <v>25914</v>
      </c>
      <c r="S223" s="993">
        <v>21532</v>
      </c>
      <c r="T223" s="993">
        <v>15582</v>
      </c>
      <c r="U223" s="993">
        <v>23158</v>
      </c>
      <c r="V223" s="993">
        <v>14918</v>
      </c>
      <c r="W223" s="993">
        <v>20880</v>
      </c>
      <c r="X223" s="993">
        <v>19324</v>
      </c>
      <c r="Y223" s="993">
        <f t="shared" ref="Y223:Z223" si="82">SUM(Y232:Y239)</f>
        <v>24060</v>
      </c>
      <c r="Z223" s="993">
        <f t="shared" si="82"/>
        <v>26609</v>
      </c>
      <c r="AA223" s="926">
        <f>SUM(AB223:AG223)</f>
        <v>10876</v>
      </c>
      <c r="AB223" s="1054">
        <f>SUM(AB232:AB239)</f>
        <v>307</v>
      </c>
      <c r="AC223" s="1054">
        <f t="shared" ref="AC223:AG223" si="83">SUM(AC232:AC239)</f>
        <v>6841</v>
      </c>
      <c r="AD223" s="1054">
        <f t="shared" si="83"/>
        <v>345</v>
      </c>
      <c r="AE223" s="1054">
        <f t="shared" si="83"/>
        <v>576</v>
      </c>
      <c r="AF223" s="1054">
        <f t="shared" si="83"/>
        <v>1422</v>
      </c>
      <c r="AG223" s="1054">
        <f t="shared" si="83"/>
        <v>1385</v>
      </c>
      <c r="AH223" s="908"/>
    </row>
    <row r="224" spans="1:34" ht="12.75" customHeight="1" x14ac:dyDescent="0.25">
      <c r="A224" s="288"/>
      <c r="B224" s="542" t="s">
        <v>337</v>
      </c>
      <c r="C224" s="542" t="s">
        <v>250</v>
      </c>
      <c r="D224" s="316" t="s">
        <v>338</v>
      </c>
      <c r="E224" s="560" t="s">
        <v>339</v>
      </c>
      <c r="F224" s="317">
        <v>2500</v>
      </c>
      <c r="G224" s="598" t="s">
        <v>50</v>
      </c>
      <c r="H224" s="267"/>
      <c r="I224" s="443"/>
      <c r="J224" s="467"/>
      <c r="K224" s="468"/>
      <c r="L224" s="41"/>
      <c r="M224" s="38"/>
      <c r="N224" s="38"/>
      <c r="O224" s="44"/>
      <c r="P224" s="924"/>
      <c r="Q224" s="995"/>
      <c r="R224" s="995"/>
      <c r="S224" s="995"/>
      <c r="T224" s="995"/>
      <c r="U224" s="995"/>
      <c r="V224" s="995"/>
      <c r="W224" s="995"/>
      <c r="X224" s="995"/>
      <c r="Y224" s="995"/>
      <c r="Z224" s="995"/>
      <c r="AA224" s="996"/>
      <c r="AB224" s="979"/>
      <c r="AC224" s="983"/>
      <c r="AD224" s="983"/>
      <c r="AE224" s="1044"/>
      <c r="AF224" s="983"/>
      <c r="AG224" s="984"/>
      <c r="AH224" s="908"/>
    </row>
    <row r="225" spans="1:34" ht="12.75" customHeight="1" x14ac:dyDescent="0.25">
      <c r="A225" s="541"/>
      <c r="B225" s="656" t="s">
        <v>178</v>
      </c>
      <c r="C225" s="542" t="s">
        <v>179</v>
      </c>
      <c r="D225" s="316" t="s">
        <v>340</v>
      </c>
      <c r="E225" s="560" t="s">
        <v>341</v>
      </c>
      <c r="F225" s="317">
        <v>2500</v>
      </c>
      <c r="G225" s="598" t="s">
        <v>50</v>
      </c>
      <c r="H225" s="267"/>
      <c r="I225" s="443"/>
      <c r="J225" s="467"/>
      <c r="K225" s="468"/>
      <c r="L225" s="41"/>
      <c r="M225" s="38"/>
      <c r="N225" s="38"/>
      <c r="O225" s="44"/>
      <c r="P225" s="924"/>
      <c r="Q225" s="995"/>
      <c r="R225" s="995"/>
      <c r="S225" s="995"/>
      <c r="T225" s="995"/>
      <c r="U225" s="995"/>
      <c r="V225" s="995"/>
      <c r="W225" s="995"/>
      <c r="X225" s="995"/>
      <c r="Y225" s="995"/>
      <c r="Z225" s="995"/>
      <c r="AA225" s="996"/>
      <c r="AB225" s="979"/>
      <c r="AC225" s="983"/>
      <c r="AD225" s="983"/>
      <c r="AE225" s="1044"/>
      <c r="AF225" s="983"/>
      <c r="AG225" s="984"/>
      <c r="AH225" s="908"/>
    </row>
    <row r="226" spans="1:34" ht="12.75" customHeight="1" x14ac:dyDescent="0.25">
      <c r="A226" s="541"/>
      <c r="B226" s="645" t="s">
        <v>181</v>
      </c>
      <c r="C226" s="542" t="s">
        <v>342</v>
      </c>
      <c r="D226" s="316" t="s">
        <v>343</v>
      </c>
      <c r="E226" s="560" t="s">
        <v>336</v>
      </c>
      <c r="F226" s="317">
        <v>2500</v>
      </c>
      <c r="G226" s="598" t="s">
        <v>50</v>
      </c>
      <c r="H226" s="267"/>
      <c r="I226" s="88"/>
      <c r="J226" s="467"/>
      <c r="K226" s="468"/>
      <c r="L226" s="41"/>
      <c r="M226" s="38"/>
      <c r="N226" s="38"/>
      <c r="O226" s="44"/>
      <c r="P226" s="924"/>
      <c r="Q226" s="995"/>
      <c r="R226" s="995"/>
      <c r="S226" s="995"/>
      <c r="T226" s="995"/>
      <c r="U226" s="995"/>
      <c r="V226" s="995"/>
      <c r="W226" s="995"/>
      <c r="X226" s="995"/>
      <c r="Y226" s="995"/>
      <c r="Z226" s="995"/>
      <c r="AA226" s="996"/>
      <c r="AB226" s="979"/>
      <c r="AC226" s="983"/>
      <c r="AD226" s="983"/>
      <c r="AE226" s="1044"/>
      <c r="AF226" s="983"/>
      <c r="AG226" s="1036"/>
      <c r="AH226" s="908"/>
    </row>
    <row r="227" spans="1:34" ht="12.75" customHeight="1" x14ac:dyDescent="0.25">
      <c r="A227" s="541"/>
      <c r="B227" s="542" t="s">
        <v>182</v>
      </c>
      <c r="C227" s="588" t="s">
        <v>870</v>
      </c>
      <c r="D227" s="581" t="s">
        <v>344</v>
      </c>
      <c r="E227" s="560" t="s">
        <v>345</v>
      </c>
      <c r="F227" s="317">
        <v>4800</v>
      </c>
      <c r="G227" s="598" t="s">
        <v>50</v>
      </c>
      <c r="H227" s="267"/>
      <c r="I227" s="88"/>
      <c r="J227" s="478"/>
      <c r="K227" s="479"/>
      <c r="L227" s="102"/>
      <c r="M227" s="101"/>
      <c r="N227" s="101"/>
      <c r="O227" s="103"/>
      <c r="P227" s="924"/>
      <c r="Q227" s="995"/>
      <c r="R227" s="995"/>
      <c r="S227" s="995"/>
      <c r="T227" s="995"/>
      <c r="U227" s="995"/>
      <c r="V227" s="995"/>
      <c r="W227" s="995"/>
      <c r="X227" s="995"/>
      <c r="Y227" s="995"/>
      <c r="Z227" s="995"/>
      <c r="AA227" s="996"/>
      <c r="AB227" s="979"/>
      <c r="AC227" s="983"/>
      <c r="AD227" s="983"/>
      <c r="AE227" s="1044"/>
      <c r="AF227" s="983"/>
      <c r="AG227" s="1036"/>
      <c r="AH227" s="908"/>
    </row>
    <row r="228" spans="1:34" ht="12.75" customHeight="1" x14ac:dyDescent="0.25">
      <c r="A228" s="541"/>
      <c r="B228" s="542" t="s">
        <v>183</v>
      </c>
      <c r="C228" s="542" t="s">
        <v>314</v>
      </c>
      <c r="D228" s="316" t="s">
        <v>346</v>
      </c>
      <c r="E228" s="560" t="s">
        <v>336</v>
      </c>
      <c r="F228" s="317">
        <v>2500</v>
      </c>
      <c r="G228" s="598" t="s">
        <v>50</v>
      </c>
      <c r="H228" s="259"/>
      <c r="I228" s="88"/>
      <c r="J228" s="478"/>
      <c r="K228" s="479"/>
      <c r="L228" s="102"/>
      <c r="M228" s="101"/>
      <c r="N228" s="101"/>
      <c r="O228" s="103"/>
      <c r="P228" s="924"/>
      <c r="Q228" s="995"/>
      <c r="R228" s="995"/>
      <c r="S228" s="995"/>
      <c r="T228" s="995"/>
      <c r="U228" s="995"/>
      <c r="V228" s="995"/>
      <c r="W228" s="995"/>
      <c r="X228" s="995"/>
      <c r="Y228" s="995"/>
      <c r="Z228" s="995"/>
      <c r="AA228" s="996"/>
      <c r="AB228" s="979"/>
      <c r="AC228" s="983"/>
      <c r="AD228" s="983"/>
      <c r="AE228" s="1044"/>
      <c r="AF228" s="983"/>
      <c r="AG228" s="1036"/>
      <c r="AH228" s="908"/>
    </row>
    <row r="229" spans="1:34" ht="12.75" customHeight="1" x14ac:dyDescent="0.25">
      <c r="A229" s="541"/>
      <c r="B229" s="557" t="s">
        <v>184</v>
      </c>
      <c r="C229" s="542" t="s">
        <v>347</v>
      </c>
      <c r="D229" s="316" t="s">
        <v>348</v>
      </c>
      <c r="E229" s="560" t="s">
        <v>349</v>
      </c>
      <c r="F229" s="317">
        <v>5000</v>
      </c>
      <c r="G229" s="598" t="s">
        <v>50</v>
      </c>
      <c r="H229" s="259"/>
      <c r="I229" s="88"/>
      <c r="J229" s="478"/>
      <c r="K229" s="479"/>
      <c r="L229" s="102"/>
      <c r="M229" s="101"/>
      <c r="N229" s="101"/>
      <c r="O229" s="103"/>
      <c r="P229" s="924"/>
      <c r="Q229" s="995"/>
      <c r="R229" s="995"/>
      <c r="S229" s="995"/>
      <c r="T229" s="995"/>
      <c r="U229" s="995"/>
      <c r="V229" s="995"/>
      <c r="W229" s="995"/>
      <c r="X229" s="995"/>
      <c r="Y229" s="995"/>
      <c r="Z229" s="995"/>
      <c r="AA229" s="996"/>
      <c r="AB229" s="979"/>
      <c r="AC229" s="983"/>
      <c r="AD229" s="983"/>
      <c r="AE229" s="1044"/>
      <c r="AF229" s="983"/>
      <c r="AG229" s="1036"/>
      <c r="AH229" s="908"/>
    </row>
    <row r="230" spans="1:34" ht="12.75" customHeight="1" x14ac:dyDescent="0.25">
      <c r="A230" s="541"/>
      <c r="B230" s="542" t="s">
        <v>185</v>
      </c>
      <c r="C230" s="542" t="s">
        <v>350</v>
      </c>
      <c r="D230" s="316" t="s">
        <v>351</v>
      </c>
      <c r="E230" s="560" t="s">
        <v>352</v>
      </c>
      <c r="F230" s="317">
        <v>5000</v>
      </c>
      <c r="G230" s="598" t="s">
        <v>50</v>
      </c>
      <c r="H230" s="259"/>
      <c r="I230" s="111"/>
      <c r="J230" s="478"/>
      <c r="K230" s="479"/>
      <c r="L230" s="102"/>
      <c r="M230" s="101"/>
      <c r="N230" s="101"/>
      <c r="O230" s="103"/>
      <c r="P230" s="924"/>
      <c r="Q230" s="995"/>
      <c r="R230" s="995"/>
      <c r="S230" s="995"/>
      <c r="T230" s="995"/>
      <c r="U230" s="995"/>
      <c r="V230" s="995"/>
      <c r="W230" s="995"/>
      <c r="X230" s="995"/>
      <c r="Y230" s="995"/>
      <c r="Z230" s="995"/>
      <c r="AA230" s="996"/>
      <c r="AB230" s="979"/>
      <c r="AC230" s="983"/>
      <c r="AD230" s="983"/>
      <c r="AE230" s="1044"/>
      <c r="AF230" s="983"/>
      <c r="AG230" s="1036"/>
      <c r="AH230" s="908"/>
    </row>
    <row r="231" spans="1:34" ht="13.5" customHeight="1" thickBot="1" x14ac:dyDescent="0.3">
      <c r="A231" s="541"/>
      <c r="B231" s="542"/>
      <c r="C231" s="635"/>
      <c r="D231" s="647"/>
      <c r="E231" s="668"/>
      <c r="F231" s="647"/>
      <c r="G231" s="598"/>
      <c r="H231" s="257"/>
      <c r="I231" s="104"/>
      <c r="J231" s="478"/>
      <c r="K231" s="479"/>
      <c r="L231" s="102"/>
      <c r="M231" s="101"/>
      <c r="N231" s="101"/>
      <c r="O231" s="103"/>
      <c r="P231" s="924"/>
      <c r="Q231" s="995"/>
      <c r="R231" s="995"/>
      <c r="S231" s="995"/>
      <c r="T231" s="995"/>
      <c r="U231" s="995"/>
      <c r="V231" s="995"/>
      <c r="W231" s="995"/>
      <c r="X231" s="995"/>
      <c r="Y231" s="995"/>
      <c r="Z231" s="995"/>
      <c r="AA231" s="996"/>
      <c r="AB231" s="979"/>
      <c r="AC231" s="983"/>
      <c r="AD231" s="983"/>
      <c r="AE231" s="1044"/>
      <c r="AF231" s="983"/>
      <c r="AG231" s="1036"/>
      <c r="AH231" s="908"/>
    </row>
    <row r="232" spans="1:34" ht="13.5" customHeight="1" thickBot="1" x14ac:dyDescent="0.3">
      <c r="A232" s="665">
        <v>78255</v>
      </c>
      <c r="B232" s="635"/>
      <c r="C232" s="542" t="s">
        <v>353</v>
      </c>
      <c r="D232" s="702"/>
      <c r="E232" s="670"/>
      <c r="F232" s="670">
        <v>2500</v>
      </c>
      <c r="G232" s="598" t="s">
        <v>50</v>
      </c>
      <c r="H232" s="258">
        <v>0</v>
      </c>
      <c r="I232" s="435">
        <f t="shared" ref="I232:I239" si="84">H232</f>
        <v>0</v>
      </c>
      <c r="J232" s="490" t="s">
        <v>107</v>
      </c>
      <c r="K232" s="496">
        <v>0</v>
      </c>
      <c r="L232" s="295">
        <f t="shared" ref="L232:L239" si="85">IF(K232&gt;0,$N$2,0)</f>
        <v>0</v>
      </c>
      <c r="M232" s="201">
        <f t="shared" ref="M232:M239" si="86">K232+L232</f>
        <v>0</v>
      </c>
      <c r="N232" s="201">
        <f t="shared" ref="N232:N239" si="87">M232*I232</f>
        <v>0</v>
      </c>
      <c r="O232" s="80">
        <f t="shared" ref="O232:O239" si="88">M232/F232</f>
        <v>0</v>
      </c>
      <c r="P232" s="924"/>
      <c r="Q232" s="253">
        <f>AA232*2</f>
        <v>2</v>
      </c>
      <c r="R232" s="253">
        <v>64</v>
      </c>
      <c r="S232" s="253">
        <v>0</v>
      </c>
      <c r="T232" s="965">
        <v>31</v>
      </c>
      <c r="U232" s="965">
        <v>0</v>
      </c>
      <c r="V232" s="965">
        <v>1</v>
      </c>
      <c r="W232" s="253">
        <v>0</v>
      </c>
      <c r="X232" s="253">
        <v>0</v>
      </c>
      <c r="Y232" s="125">
        <v>34</v>
      </c>
      <c r="Z232" s="253">
        <v>62</v>
      </c>
      <c r="AA232" s="926">
        <f t="shared" ref="AA232:AA239" si="89">SUM(AB232:AG232)</f>
        <v>1</v>
      </c>
      <c r="AB232" s="979">
        <v>0</v>
      </c>
      <c r="AC232" s="983">
        <v>0</v>
      </c>
      <c r="AD232" s="983">
        <v>0</v>
      </c>
      <c r="AE232" s="983">
        <v>1</v>
      </c>
      <c r="AF232" s="983">
        <v>0</v>
      </c>
      <c r="AG232" s="1047">
        <v>0</v>
      </c>
      <c r="AH232" s="908"/>
    </row>
    <row r="233" spans="1:34" ht="13.5" customHeight="1" thickBot="1" x14ac:dyDescent="0.3">
      <c r="A233" s="665">
        <v>78260</v>
      </c>
      <c r="B233" s="542"/>
      <c r="C233" s="542" t="s">
        <v>354</v>
      </c>
      <c r="D233" s="670"/>
      <c r="E233" s="670"/>
      <c r="F233" s="670">
        <v>2500</v>
      </c>
      <c r="G233" s="598" t="s">
        <v>50</v>
      </c>
      <c r="H233" s="258">
        <v>0</v>
      </c>
      <c r="I233" s="435">
        <f t="shared" si="84"/>
        <v>0</v>
      </c>
      <c r="J233" s="461" t="s">
        <v>107</v>
      </c>
      <c r="K233" s="496">
        <v>0</v>
      </c>
      <c r="L233" s="41">
        <f t="shared" si="85"/>
        <v>0</v>
      </c>
      <c r="M233" s="38">
        <f t="shared" si="86"/>
        <v>0</v>
      </c>
      <c r="N233" s="38">
        <f t="shared" si="87"/>
        <v>0</v>
      </c>
      <c r="O233" s="44">
        <f t="shared" si="88"/>
        <v>0</v>
      </c>
      <c r="P233" s="924"/>
      <c r="Q233" s="253">
        <f t="shared" ref="Q233:Q239" si="90">AA233*2</f>
        <v>6</v>
      </c>
      <c r="R233" s="925">
        <v>64</v>
      </c>
      <c r="S233" s="925">
        <v>38</v>
      </c>
      <c r="T233" s="965">
        <v>36</v>
      </c>
      <c r="U233" s="965">
        <v>2</v>
      </c>
      <c r="V233" s="965">
        <v>3</v>
      </c>
      <c r="W233" s="925">
        <v>24</v>
      </c>
      <c r="X233" s="253">
        <v>0</v>
      </c>
      <c r="Y233" s="125">
        <v>9</v>
      </c>
      <c r="Z233" s="253">
        <v>20</v>
      </c>
      <c r="AA233" s="926">
        <f t="shared" si="89"/>
        <v>3</v>
      </c>
      <c r="AB233" s="979">
        <v>0</v>
      </c>
      <c r="AC233" s="983">
        <v>0</v>
      </c>
      <c r="AD233" s="983">
        <v>0</v>
      </c>
      <c r="AE233" s="983">
        <v>3</v>
      </c>
      <c r="AF233" s="983">
        <v>0</v>
      </c>
      <c r="AG233" s="984">
        <v>0</v>
      </c>
      <c r="AH233" s="908"/>
    </row>
    <row r="234" spans="1:34" ht="13.5" customHeight="1" thickBot="1" x14ac:dyDescent="0.3">
      <c r="A234" s="665">
        <v>78265</v>
      </c>
      <c r="B234" s="542"/>
      <c r="C234" s="542" t="s">
        <v>355</v>
      </c>
      <c r="D234" s="670"/>
      <c r="E234" s="670"/>
      <c r="F234" s="670">
        <v>2500</v>
      </c>
      <c r="G234" s="598" t="s">
        <v>50</v>
      </c>
      <c r="H234" s="258">
        <v>25</v>
      </c>
      <c r="I234" s="435">
        <f t="shared" si="84"/>
        <v>25</v>
      </c>
      <c r="J234" s="461" t="s">
        <v>107</v>
      </c>
      <c r="K234" s="496">
        <v>0</v>
      </c>
      <c r="L234" s="41">
        <f t="shared" si="85"/>
        <v>0</v>
      </c>
      <c r="M234" s="38">
        <f t="shared" si="86"/>
        <v>0</v>
      </c>
      <c r="N234" s="38">
        <f t="shared" si="87"/>
        <v>0</v>
      </c>
      <c r="O234" s="44">
        <f t="shared" si="88"/>
        <v>0</v>
      </c>
      <c r="P234" s="924"/>
      <c r="Q234" s="253">
        <f t="shared" si="90"/>
        <v>2868</v>
      </c>
      <c r="R234" s="925">
        <v>2918</v>
      </c>
      <c r="S234" s="925">
        <v>2314</v>
      </c>
      <c r="T234" s="965">
        <v>1667</v>
      </c>
      <c r="U234" s="965">
        <v>2110</v>
      </c>
      <c r="V234" s="965">
        <v>1837</v>
      </c>
      <c r="W234" s="925">
        <v>3766</v>
      </c>
      <c r="X234" s="253">
        <v>2896</v>
      </c>
      <c r="Y234" s="125">
        <v>2450</v>
      </c>
      <c r="Z234" s="253">
        <v>2900</v>
      </c>
      <c r="AA234" s="926">
        <f t="shared" si="89"/>
        <v>1434</v>
      </c>
      <c r="AB234" s="979">
        <v>121</v>
      </c>
      <c r="AC234" s="983">
        <v>655</v>
      </c>
      <c r="AD234" s="983">
        <v>95</v>
      </c>
      <c r="AE234" s="983">
        <v>40</v>
      </c>
      <c r="AF234" s="983">
        <v>349</v>
      </c>
      <c r="AG234" s="984">
        <v>174</v>
      </c>
      <c r="AH234" s="908"/>
    </row>
    <row r="235" spans="1:34" ht="13.5" customHeight="1" thickBot="1" x14ac:dyDescent="0.3">
      <c r="A235" s="665">
        <v>78270</v>
      </c>
      <c r="B235" s="635"/>
      <c r="C235" s="542" t="s">
        <v>356</v>
      </c>
      <c r="D235" s="702"/>
      <c r="E235" s="670"/>
      <c r="F235" s="670">
        <v>2500</v>
      </c>
      <c r="G235" s="598" t="s">
        <v>50</v>
      </c>
      <c r="H235" s="258">
        <v>25</v>
      </c>
      <c r="I235" s="435">
        <f t="shared" si="84"/>
        <v>25</v>
      </c>
      <c r="J235" s="461" t="s">
        <v>107</v>
      </c>
      <c r="K235" s="496">
        <v>0</v>
      </c>
      <c r="L235" s="41">
        <f t="shared" si="85"/>
        <v>0</v>
      </c>
      <c r="M235" s="38">
        <f t="shared" si="86"/>
        <v>0</v>
      </c>
      <c r="N235" s="38">
        <f t="shared" si="87"/>
        <v>0</v>
      </c>
      <c r="O235" s="44">
        <f t="shared" si="88"/>
        <v>0</v>
      </c>
      <c r="P235" s="924"/>
      <c r="Q235" s="253">
        <f t="shared" si="90"/>
        <v>2276</v>
      </c>
      <c r="R235" s="925">
        <v>3945</v>
      </c>
      <c r="S235" s="925">
        <v>1988</v>
      </c>
      <c r="T235" s="965">
        <v>1666</v>
      </c>
      <c r="U235" s="965">
        <v>2280</v>
      </c>
      <c r="V235" s="965">
        <v>1763</v>
      </c>
      <c r="W235" s="925">
        <v>3046</v>
      </c>
      <c r="X235" s="253">
        <v>2196</v>
      </c>
      <c r="Y235" s="125">
        <v>1742</v>
      </c>
      <c r="Z235" s="253">
        <v>2374</v>
      </c>
      <c r="AA235" s="926">
        <f t="shared" si="89"/>
        <v>1138</v>
      </c>
      <c r="AB235" s="979">
        <v>87</v>
      </c>
      <c r="AC235" s="983">
        <v>480</v>
      </c>
      <c r="AD235" s="983">
        <v>79</v>
      </c>
      <c r="AE235" s="983">
        <v>40</v>
      </c>
      <c r="AF235" s="983">
        <v>293</v>
      </c>
      <c r="AG235" s="984">
        <v>159</v>
      </c>
      <c r="AH235" s="908"/>
    </row>
    <row r="236" spans="1:34" ht="13.5" customHeight="1" thickBot="1" x14ac:dyDescent="0.3">
      <c r="A236" s="665">
        <v>78275</v>
      </c>
      <c r="B236" s="635"/>
      <c r="C236" s="542" t="s">
        <v>357</v>
      </c>
      <c r="D236" s="702"/>
      <c r="E236" s="670"/>
      <c r="F236" s="670">
        <v>2500</v>
      </c>
      <c r="G236" s="598" t="s">
        <v>50</v>
      </c>
      <c r="H236" s="258">
        <v>25</v>
      </c>
      <c r="I236" s="435">
        <f t="shared" si="84"/>
        <v>25</v>
      </c>
      <c r="J236" s="461" t="s">
        <v>107</v>
      </c>
      <c r="K236" s="496">
        <v>0</v>
      </c>
      <c r="L236" s="41">
        <f t="shared" si="85"/>
        <v>0</v>
      </c>
      <c r="M236" s="38">
        <f t="shared" si="86"/>
        <v>0</v>
      </c>
      <c r="N236" s="38">
        <f t="shared" si="87"/>
        <v>0</v>
      </c>
      <c r="O236" s="44">
        <f t="shared" si="88"/>
        <v>0</v>
      </c>
      <c r="P236" s="924"/>
      <c r="Q236" s="253">
        <f t="shared" si="90"/>
        <v>318</v>
      </c>
      <c r="R236" s="925">
        <v>425</v>
      </c>
      <c r="S236" s="925">
        <v>210</v>
      </c>
      <c r="T236" s="965">
        <v>463</v>
      </c>
      <c r="U236" s="965">
        <v>412</v>
      </c>
      <c r="V236" s="965">
        <v>461</v>
      </c>
      <c r="W236" s="925">
        <v>440</v>
      </c>
      <c r="X236" s="253">
        <v>540</v>
      </c>
      <c r="Y236" s="125">
        <v>376</v>
      </c>
      <c r="Z236" s="253">
        <v>579</v>
      </c>
      <c r="AA236" s="926">
        <f t="shared" si="89"/>
        <v>159</v>
      </c>
      <c r="AB236" s="979">
        <v>5</v>
      </c>
      <c r="AC236" s="983">
        <v>24</v>
      </c>
      <c r="AD236" s="983">
        <v>32</v>
      </c>
      <c r="AE236" s="983">
        <v>0</v>
      </c>
      <c r="AF236" s="983">
        <v>90</v>
      </c>
      <c r="AG236" s="984">
        <v>8</v>
      </c>
      <c r="AH236" s="908"/>
    </row>
    <row r="237" spans="1:34" ht="13.5" customHeight="1" thickBot="1" x14ac:dyDescent="0.3">
      <c r="A237" s="665">
        <v>78280</v>
      </c>
      <c r="B237" s="635"/>
      <c r="C237" s="542" t="s">
        <v>358</v>
      </c>
      <c r="D237" s="702"/>
      <c r="E237" s="670"/>
      <c r="F237" s="670">
        <v>2500</v>
      </c>
      <c r="G237" s="598" t="s">
        <v>50</v>
      </c>
      <c r="H237" s="258">
        <v>25</v>
      </c>
      <c r="I237" s="435">
        <f t="shared" si="84"/>
        <v>25</v>
      </c>
      <c r="J237" s="461" t="s">
        <v>107</v>
      </c>
      <c r="K237" s="496">
        <v>0</v>
      </c>
      <c r="L237" s="41">
        <f t="shared" si="85"/>
        <v>0</v>
      </c>
      <c r="M237" s="38">
        <f t="shared" si="86"/>
        <v>0</v>
      </c>
      <c r="N237" s="38">
        <f t="shared" si="87"/>
        <v>0</v>
      </c>
      <c r="O237" s="44">
        <f t="shared" si="88"/>
        <v>0</v>
      </c>
      <c r="P237" s="924"/>
      <c r="Q237" s="253">
        <f t="shared" si="90"/>
        <v>1268</v>
      </c>
      <c r="R237" s="925">
        <v>360</v>
      </c>
      <c r="S237" s="925">
        <v>140</v>
      </c>
      <c r="T237" s="965">
        <v>166</v>
      </c>
      <c r="U237" s="965">
        <v>732</v>
      </c>
      <c r="V237" s="965">
        <v>264</v>
      </c>
      <c r="W237" s="925">
        <v>1268</v>
      </c>
      <c r="X237" s="253">
        <v>2016</v>
      </c>
      <c r="Y237" s="125">
        <v>100</v>
      </c>
      <c r="Z237" s="253">
        <v>2434</v>
      </c>
      <c r="AA237" s="926">
        <f t="shared" si="89"/>
        <v>634</v>
      </c>
      <c r="AB237" s="979">
        <v>0</v>
      </c>
      <c r="AC237" s="983">
        <v>6</v>
      </c>
      <c r="AD237" s="983">
        <v>40</v>
      </c>
      <c r="AE237" s="983">
        <v>10</v>
      </c>
      <c r="AF237" s="983">
        <v>68</v>
      </c>
      <c r="AG237" s="984">
        <v>510</v>
      </c>
      <c r="AH237" s="908"/>
    </row>
    <row r="238" spans="1:34" ht="13.5" customHeight="1" thickBot="1" x14ac:dyDescent="0.3">
      <c r="A238" s="665">
        <v>78285</v>
      </c>
      <c r="B238" s="635"/>
      <c r="C238" s="542" t="s">
        <v>359</v>
      </c>
      <c r="D238" s="702"/>
      <c r="E238" s="670"/>
      <c r="F238" s="670">
        <v>2500</v>
      </c>
      <c r="G238" s="598" t="s">
        <v>50</v>
      </c>
      <c r="H238" s="258">
        <v>0</v>
      </c>
      <c r="I238" s="435">
        <f t="shared" si="84"/>
        <v>0</v>
      </c>
      <c r="J238" s="461" t="s">
        <v>107</v>
      </c>
      <c r="K238" s="496">
        <v>0</v>
      </c>
      <c r="L238" s="41">
        <f t="shared" si="85"/>
        <v>0</v>
      </c>
      <c r="M238" s="38">
        <f t="shared" si="86"/>
        <v>0</v>
      </c>
      <c r="N238" s="38">
        <f t="shared" si="87"/>
        <v>0</v>
      </c>
      <c r="O238" s="44">
        <f t="shared" si="88"/>
        <v>0</v>
      </c>
      <c r="P238" s="924"/>
      <c r="Q238" s="253">
        <f t="shared" si="90"/>
        <v>10074</v>
      </c>
      <c r="R238" s="925">
        <v>10161</v>
      </c>
      <c r="S238" s="925">
        <v>10182</v>
      </c>
      <c r="T238" s="965">
        <v>6083</v>
      </c>
      <c r="U238" s="965">
        <v>9744</v>
      </c>
      <c r="V238" s="965">
        <v>6296</v>
      </c>
      <c r="W238" s="925">
        <v>3634</v>
      </c>
      <c r="X238" s="253">
        <v>5134</v>
      </c>
      <c r="Y238" s="125">
        <v>12203</v>
      </c>
      <c r="Z238" s="253">
        <v>12506</v>
      </c>
      <c r="AA238" s="926">
        <f t="shared" si="89"/>
        <v>5037</v>
      </c>
      <c r="AB238" s="979">
        <v>0</v>
      </c>
      <c r="AC238" s="983">
        <v>3783</v>
      </c>
      <c r="AD238" s="983">
        <v>61</v>
      </c>
      <c r="AE238" s="983">
        <v>288</v>
      </c>
      <c r="AF238" s="983">
        <v>371</v>
      </c>
      <c r="AG238" s="984">
        <v>534</v>
      </c>
      <c r="AH238" s="908"/>
    </row>
    <row r="239" spans="1:34" ht="13.5" customHeight="1" thickBot="1" x14ac:dyDescent="0.3">
      <c r="A239" s="703">
        <v>78290</v>
      </c>
      <c r="B239" s="637"/>
      <c r="C239" s="564" t="s">
        <v>360</v>
      </c>
      <c r="D239" s="704"/>
      <c r="E239" s="671"/>
      <c r="F239" s="671">
        <v>2500</v>
      </c>
      <c r="G239" s="606" t="s">
        <v>50</v>
      </c>
      <c r="H239" s="256">
        <v>0</v>
      </c>
      <c r="I239" s="435">
        <f t="shared" si="84"/>
        <v>0</v>
      </c>
      <c r="J239" s="490" t="s">
        <v>107</v>
      </c>
      <c r="K239" s="497">
        <v>0</v>
      </c>
      <c r="L239" s="295">
        <f t="shared" si="85"/>
        <v>0</v>
      </c>
      <c r="M239" s="201">
        <f t="shared" si="86"/>
        <v>0</v>
      </c>
      <c r="N239" s="201">
        <f t="shared" si="87"/>
        <v>0</v>
      </c>
      <c r="O239" s="80">
        <f t="shared" si="88"/>
        <v>0</v>
      </c>
      <c r="P239" s="924"/>
      <c r="Q239" s="253">
        <f t="shared" si="90"/>
        <v>4940</v>
      </c>
      <c r="R239" s="925">
        <v>7977</v>
      </c>
      <c r="S239" s="925">
        <v>6660</v>
      </c>
      <c r="T239" s="965">
        <v>5470</v>
      </c>
      <c r="U239" s="965">
        <v>7878</v>
      </c>
      <c r="V239" s="965">
        <v>4293</v>
      </c>
      <c r="W239" s="925">
        <v>8702</v>
      </c>
      <c r="X239" s="253">
        <v>6542</v>
      </c>
      <c r="Y239" s="125">
        <v>7146</v>
      </c>
      <c r="Z239" s="253">
        <v>5734</v>
      </c>
      <c r="AA239" s="926">
        <f t="shared" si="89"/>
        <v>2470</v>
      </c>
      <c r="AB239" s="979">
        <v>94</v>
      </c>
      <c r="AC239" s="983">
        <v>1893</v>
      </c>
      <c r="AD239" s="983">
        <v>38</v>
      </c>
      <c r="AE239" s="983">
        <v>194</v>
      </c>
      <c r="AF239" s="983">
        <v>251</v>
      </c>
      <c r="AG239" s="984">
        <v>0</v>
      </c>
      <c r="AH239" s="908"/>
    </row>
    <row r="240" spans="1:34" ht="13.5" customHeight="1" thickBot="1" x14ac:dyDescent="0.3">
      <c r="A240" s="549"/>
      <c r="B240" s="639"/>
      <c r="C240" s="563"/>
      <c r="D240" s="575"/>
      <c r="E240" s="574"/>
      <c r="F240" s="574"/>
      <c r="G240" s="569"/>
      <c r="H240" s="257"/>
      <c r="I240" s="441"/>
      <c r="J240" s="492"/>
      <c r="K240" s="493"/>
      <c r="L240" s="99"/>
      <c r="M240" s="50"/>
      <c r="N240" s="50"/>
      <c r="O240" s="56"/>
      <c r="P240" s="924"/>
      <c r="Q240" s="995"/>
      <c r="R240" s="995"/>
      <c r="S240" s="995"/>
      <c r="T240" s="995"/>
      <c r="U240" s="995"/>
      <c r="V240" s="995"/>
      <c r="W240" s="995"/>
      <c r="X240" s="995"/>
      <c r="Y240" s="995"/>
      <c r="Z240" s="995"/>
      <c r="AA240" s="996"/>
      <c r="AB240" s="985"/>
      <c r="AC240" s="986"/>
      <c r="AD240" s="986"/>
      <c r="AE240" s="986"/>
      <c r="AF240" s="986"/>
      <c r="AG240" s="987"/>
      <c r="AH240" s="908"/>
    </row>
    <row r="241" spans="1:34" ht="13.5" customHeight="1" thickBot="1" x14ac:dyDescent="0.3">
      <c r="A241" s="681" t="s">
        <v>361</v>
      </c>
      <c r="B241" s="682"/>
      <c r="C241" s="682"/>
      <c r="D241" s="684"/>
      <c r="E241" s="683"/>
      <c r="F241" s="684"/>
      <c r="G241" s="682"/>
      <c r="H241" s="341"/>
      <c r="I241" s="445"/>
      <c r="J241" s="498"/>
      <c r="K241" s="475"/>
      <c r="L241" s="337"/>
      <c r="M241" s="337"/>
      <c r="N241" s="337"/>
      <c r="O241" s="338"/>
      <c r="P241" s="924"/>
      <c r="Q241" s="420"/>
      <c r="R241" s="420"/>
      <c r="S241" s="420"/>
      <c r="T241" s="420"/>
      <c r="U241" s="420"/>
      <c r="V241" s="420"/>
      <c r="W241" s="420"/>
      <c r="X241" s="420"/>
      <c r="Y241" s="420"/>
      <c r="Z241" s="420"/>
      <c r="AA241" s="926"/>
      <c r="AB241" s="959"/>
      <c r="AC241" s="960"/>
      <c r="AD241" s="961"/>
      <c r="AE241" s="961"/>
      <c r="AF241" s="961"/>
      <c r="AG241" s="963"/>
      <c r="AH241" s="908"/>
    </row>
    <row r="242" spans="1:34" ht="13.5" customHeight="1" thickBot="1" x14ac:dyDescent="0.3">
      <c r="A242" s="555">
        <v>78300</v>
      </c>
      <c r="B242" s="623" t="s">
        <v>871</v>
      </c>
      <c r="C242" s="578" t="s">
        <v>78</v>
      </c>
      <c r="D242" s="705"/>
      <c r="E242" s="610" t="s">
        <v>365</v>
      </c>
      <c r="F242" s="590">
        <v>3000</v>
      </c>
      <c r="G242" s="625" t="s">
        <v>366</v>
      </c>
      <c r="H242" s="258">
        <v>5</v>
      </c>
      <c r="I242" s="82"/>
      <c r="J242" s="485"/>
      <c r="K242" s="486"/>
      <c r="L242" s="68"/>
      <c r="M242" s="31"/>
      <c r="N242" s="31"/>
      <c r="O242" s="70"/>
      <c r="P242" s="924"/>
      <c r="Q242" s="253">
        <f>AA242*2</f>
        <v>2306</v>
      </c>
      <c r="R242" s="925">
        <v>1428</v>
      </c>
      <c r="S242" s="925">
        <v>546</v>
      </c>
      <c r="T242" s="965">
        <v>1548</v>
      </c>
      <c r="U242" s="965">
        <v>2416</v>
      </c>
      <c r="V242" s="965">
        <v>2023</v>
      </c>
      <c r="W242" s="925">
        <v>4144</v>
      </c>
      <c r="X242" s="254">
        <v>3714</v>
      </c>
      <c r="Y242" s="123">
        <v>3394</v>
      </c>
      <c r="Z242" s="254">
        <v>3068</v>
      </c>
      <c r="AA242" s="926">
        <f>SUM(AB242:AG242)</f>
        <v>1153</v>
      </c>
      <c r="AB242" s="1039">
        <v>51</v>
      </c>
      <c r="AC242" s="1040">
        <v>719</v>
      </c>
      <c r="AD242" s="1040">
        <v>78</v>
      </c>
      <c r="AE242" s="1040">
        <v>41</v>
      </c>
      <c r="AF242" s="1040">
        <v>223</v>
      </c>
      <c r="AG242" s="1042">
        <v>41</v>
      </c>
      <c r="AH242" s="908"/>
    </row>
    <row r="243" spans="1:34" ht="12.75" customHeight="1" x14ac:dyDescent="0.25">
      <c r="A243" s="541" t="s">
        <v>79</v>
      </c>
      <c r="B243" s="706" t="s">
        <v>865</v>
      </c>
      <c r="C243" s="626"/>
      <c r="D243" s="419"/>
      <c r="E243" s="707" t="s">
        <v>365</v>
      </c>
      <c r="F243" s="708">
        <v>3000</v>
      </c>
      <c r="G243" s="709" t="s">
        <v>366</v>
      </c>
      <c r="H243" s="264"/>
      <c r="I243" s="435">
        <f>$H$242*$F$242/F243</f>
        <v>5</v>
      </c>
      <c r="J243" s="461"/>
      <c r="K243" s="462">
        <v>0</v>
      </c>
      <c r="L243" s="41">
        <f>IF(K243&gt;0,$N$2,0)</f>
        <v>0</v>
      </c>
      <c r="M243" s="38">
        <f>K243+L243</f>
        <v>0</v>
      </c>
      <c r="N243" s="38">
        <f>M243*I243</f>
        <v>0</v>
      </c>
      <c r="O243" s="44">
        <f>M243/F243</f>
        <v>0</v>
      </c>
      <c r="P243" s="924"/>
      <c r="Q243" s="1025"/>
      <c r="R243" s="1025"/>
      <c r="S243" s="1025"/>
      <c r="T243" s="1025"/>
      <c r="U243" s="1025"/>
      <c r="V243" s="1025"/>
      <c r="W243" s="1025"/>
      <c r="X243" s="1025"/>
      <c r="Y243" s="130"/>
      <c r="Z243" s="1025"/>
      <c r="AA243" s="926"/>
      <c r="AB243" s="979"/>
      <c r="AC243" s="983"/>
      <c r="AD243" s="983"/>
      <c r="AE243" s="983"/>
      <c r="AF243" s="983"/>
      <c r="AG243" s="984"/>
      <c r="AH243" s="908"/>
    </row>
    <row r="244" spans="1:34" ht="12.75" customHeight="1" x14ac:dyDescent="0.25">
      <c r="A244" s="541"/>
      <c r="B244" s="706"/>
      <c r="C244" s="588" t="s">
        <v>364</v>
      </c>
      <c r="D244" s="590">
        <v>1504415</v>
      </c>
      <c r="E244" s="610" t="s">
        <v>365</v>
      </c>
      <c r="F244" s="590">
        <v>3000</v>
      </c>
      <c r="G244" s="625" t="s">
        <v>366</v>
      </c>
      <c r="H244" s="259"/>
      <c r="I244" s="435">
        <f>$H$242*$F$242/F244</f>
        <v>5</v>
      </c>
      <c r="J244" s="461"/>
      <c r="K244" s="462">
        <v>0</v>
      </c>
      <c r="L244" s="41">
        <f>IF(K244&gt;0,$N$2,0)</f>
        <v>0</v>
      </c>
      <c r="M244" s="38">
        <f>K244+L244</f>
        <v>0</v>
      </c>
      <c r="N244" s="38">
        <f>M244*I244</f>
        <v>0</v>
      </c>
      <c r="O244" s="44">
        <f>M244/F244</f>
        <v>0</v>
      </c>
      <c r="P244" s="924"/>
      <c r="Q244" s="1026"/>
      <c r="R244" s="1026"/>
      <c r="S244" s="1026"/>
      <c r="T244" s="1026"/>
      <c r="U244" s="1026"/>
      <c r="V244" s="1026"/>
      <c r="W244" s="1026"/>
      <c r="X244" s="1026"/>
      <c r="Y244" s="131"/>
      <c r="Z244" s="1026"/>
      <c r="AA244" s="926"/>
      <c r="AB244" s="979"/>
      <c r="AC244" s="983"/>
      <c r="AD244" s="983"/>
      <c r="AE244" s="983"/>
      <c r="AF244" s="983"/>
      <c r="AG244" s="984"/>
      <c r="AH244" s="908"/>
    </row>
    <row r="245" spans="1:34" ht="12.75" customHeight="1" x14ac:dyDescent="0.25">
      <c r="A245" s="541"/>
      <c r="B245" s="706"/>
      <c r="C245" s="588" t="s">
        <v>73</v>
      </c>
      <c r="D245" s="590" t="s">
        <v>368</v>
      </c>
      <c r="E245" s="610" t="s">
        <v>365</v>
      </c>
      <c r="F245" s="590">
        <v>3000</v>
      </c>
      <c r="G245" s="625" t="s">
        <v>366</v>
      </c>
      <c r="H245" s="259"/>
      <c r="I245" s="435">
        <f>$H$242*$F$242/F245</f>
        <v>5</v>
      </c>
      <c r="J245" s="461"/>
      <c r="K245" s="462">
        <v>0</v>
      </c>
      <c r="L245" s="41">
        <f>IF(K245&gt;0,$N$2,0)</f>
        <v>0</v>
      </c>
      <c r="M245" s="38">
        <f>K245+L245</f>
        <v>0</v>
      </c>
      <c r="N245" s="38">
        <f>M245*I245</f>
        <v>0</v>
      </c>
      <c r="O245" s="44">
        <f>M245/F245</f>
        <v>0</v>
      </c>
      <c r="P245" s="924"/>
      <c r="Q245" s="1026"/>
      <c r="R245" s="1026"/>
      <c r="S245" s="1026"/>
      <c r="T245" s="1026"/>
      <c r="U245" s="1026"/>
      <c r="V245" s="1026"/>
      <c r="W245" s="1026"/>
      <c r="X245" s="1026"/>
      <c r="Y245" s="131"/>
      <c r="Z245" s="1026"/>
      <c r="AA245" s="926"/>
      <c r="AB245" s="979"/>
      <c r="AC245" s="983"/>
      <c r="AD245" s="983"/>
      <c r="AE245" s="983"/>
      <c r="AF245" s="983"/>
      <c r="AG245" s="984"/>
      <c r="AH245" s="908"/>
    </row>
    <row r="246" spans="1:34" ht="13.5" customHeight="1" thickBot="1" x14ac:dyDescent="0.3">
      <c r="A246" s="541"/>
      <c r="B246" s="710"/>
      <c r="C246" s="711" t="s">
        <v>250</v>
      </c>
      <c r="D246" s="712" t="s">
        <v>856</v>
      </c>
      <c r="E246" s="713" t="s">
        <v>367</v>
      </c>
      <c r="F246" s="418">
        <v>2000</v>
      </c>
      <c r="G246" s="711" t="s">
        <v>366</v>
      </c>
      <c r="H246" s="259"/>
      <c r="I246" s="435">
        <f>$H$242*$F$242/F246</f>
        <v>7.5</v>
      </c>
      <c r="J246" s="461"/>
      <c r="K246" s="462">
        <v>0</v>
      </c>
      <c r="L246" s="41">
        <f>IF(K246&gt;0,$N$2,0)</f>
        <v>0</v>
      </c>
      <c r="M246" s="38">
        <f>K246+L246</f>
        <v>0</v>
      </c>
      <c r="N246" s="38">
        <f>M246*I246</f>
        <v>0</v>
      </c>
      <c r="O246" s="44">
        <f>M246/F246</f>
        <v>0</v>
      </c>
      <c r="P246" s="924"/>
      <c r="Q246" s="1027"/>
      <c r="R246" s="1027"/>
      <c r="S246" s="1027"/>
      <c r="T246" s="1027"/>
      <c r="U246" s="1027"/>
      <c r="V246" s="1027"/>
      <c r="W246" s="1027"/>
      <c r="X246" s="1027"/>
      <c r="Y246" s="132"/>
      <c r="Z246" s="1027"/>
      <c r="AA246" s="926"/>
      <c r="AB246" s="985"/>
      <c r="AC246" s="986"/>
      <c r="AD246" s="986"/>
      <c r="AE246" s="986"/>
      <c r="AF246" s="986"/>
      <c r="AG246" s="987"/>
      <c r="AH246" s="908"/>
    </row>
    <row r="247" spans="1:34" ht="13.5" customHeight="1" thickBot="1" x14ac:dyDescent="0.3">
      <c r="A247" s="549"/>
      <c r="B247" s="593"/>
      <c r="C247" s="593"/>
      <c r="D247" s="714"/>
      <c r="E247" s="595"/>
      <c r="F247" s="596"/>
      <c r="G247" s="715"/>
      <c r="H247" s="257"/>
      <c r="I247" s="431"/>
      <c r="J247" s="473"/>
      <c r="K247" s="474"/>
      <c r="L247" s="193"/>
      <c r="M247" s="194"/>
      <c r="N247" s="194"/>
      <c r="O247" s="73"/>
      <c r="P247" s="924"/>
      <c r="Q247" s="1027"/>
      <c r="R247" s="1027"/>
      <c r="S247" s="1027"/>
      <c r="T247" s="1027"/>
      <c r="U247" s="1027"/>
      <c r="V247" s="1027"/>
      <c r="W247" s="1027"/>
      <c r="X247" s="1027"/>
      <c r="Y247" s="132"/>
      <c r="Z247" s="1027"/>
      <c r="AA247" s="926"/>
      <c r="AB247" s="985"/>
      <c r="AC247" s="986"/>
      <c r="AD247" s="986"/>
      <c r="AE247" s="986"/>
      <c r="AF247" s="986"/>
      <c r="AG247" s="987"/>
      <c r="AH247" s="908"/>
    </row>
    <row r="248" spans="1:34" ht="13.5" customHeight="1" thickBot="1" x14ac:dyDescent="0.3">
      <c r="A248" s="555">
        <v>78305</v>
      </c>
      <c r="B248" s="623" t="s">
        <v>872</v>
      </c>
      <c r="C248" s="578" t="s">
        <v>78</v>
      </c>
      <c r="D248" s="705"/>
      <c r="E248" s="610" t="s">
        <v>365</v>
      </c>
      <c r="F248" s="590">
        <v>3000</v>
      </c>
      <c r="G248" s="625" t="s">
        <v>366</v>
      </c>
      <c r="H248" s="258">
        <v>5</v>
      </c>
      <c r="I248" s="82"/>
      <c r="J248" s="485"/>
      <c r="K248" s="486"/>
      <c r="L248" s="68"/>
      <c r="M248" s="31"/>
      <c r="N248" s="31"/>
      <c r="O248" s="70"/>
      <c r="P248" s="924"/>
      <c r="Q248" s="253">
        <f>AA248*2</f>
        <v>1208</v>
      </c>
      <c r="R248" s="925">
        <v>1540</v>
      </c>
      <c r="S248" s="925">
        <v>1610</v>
      </c>
      <c r="T248" s="965">
        <v>1165</v>
      </c>
      <c r="U248" s="965">
        <v>1066</v>
      </c>
      <c r="V248" s="965">
        <v>1035</v>
      </c>
      <c r="W248" s="925">
        <v>2592</v>
      </c>
      <c r="X248" s="254">
        <v>1824</v>
      </c>
      <c r="Y248" s="123">
        <v>1642</v>
      </c>
      <c r="Z248" s="254">
        <v>1779</v>
      </c>
      <c r="AA248" s="926">
        <f>SUM(AB248:AG248)</f>
        <v>604</v>
      </c>
      <c r="AB248" s="1039">
        <v>13</v>
      </c>
      <c r="AC248" s="1040">
        <v>469</v>
      </c>
      <c r="AD248" s="1040">
        <v>34</v>
      </c>
      <c r="AE248" s="1040">
        <v>31</v>
      </c>
      <c r="AF248" s="1040">
        <v>9</v>
      </c>
      <c r="AG248" s="1042">
        <v>48</v>
      </c>
      <c r="AH248" s="908"/>
    </row>
    <row r="249" spans="1:34" ht="12.75" customHeight="1" x14ac:dyDescent="0.25">
      <c r="A249" s="541" t="s">
        <v>79</v>
      </c>
      <c r="B249" s="706" t="s">
        <v>865</v>
      </c>
      <c r="C249" s="626"/>
      <c r="D249" s="626"/>
      <c r="E249" s="707" t="s">
        <v>365</v>
      </c>
      <c r="F249" s="708">
        <v>3000</v>
      </c>
      <c r="G249" s="709" t="s">
        <v>366</v>
      </c>
      <c r="H249" s="264"/>
      <c r="I249" s="435">
        <f>$H$248*$F$248/F249</f>
        <v>5</v>
      </c>
      <c r="J249" s="461"/>
      <c r="K249" s="462">
        <v>0</v>
      </c>
      <c r="L249" s="41">
        <f>IF(K249&gt;0,$N$2,0)</f>
        <v>0</v>
      </c>
      <c r="M249" s="38">
        <f>K249+L249</f>
        <v>0</v>
      </c>
      <c r="N249" s="38">
        <f>M249*I249</f>
        <v>0</v>
      </c>
      <c r="O249" s="44">
        <f>M249/F249</f>
        <v>0</v>
      </c>
      <c r="P249" s="924"/>
      <c r="Q249" s="1025"/>
      <c r="R249" s="1025"/>
      <c r="S249" s="1025"/>
      <c r="T249" s="1025"/>
      <c r="U249" s="1025"/>
      <c r="V249" s="1025"/>
      <c r="W249" s="1025"/>
      <c r="X249" s="1025"/>
      <c r="Y249" s="130"/>
      <c r="Z249" s="1025"/>
      <c r="AA249" s="926"/>
      <c r="AB249" s="979"/>
      <c r="AC249" s="983"/>
      <c r="AD249" s="983"/>
      <c r="AE249" s="983"/>
      <c r="AF249" s="983"/>
      <c r="AG249" s="984"/>
      <c r="AH249" s="908"/>
    </row>
    <row r="250" spans="1:34" ht="12.75" customHeight="1" x14ac:dyDescent="0.25">
      <c r="A250" s="541"/>
      <c r="B250" s="564"/>
      <c r="C250" s="588" t="s">
        <v>364</v>
      </c>
      <c r="D250" s="712">
        <v>1504373</v>
      </c>
      <c r="E250" s="610" t="s">
        <v>365</v>
      </c>
      <c r="F250" s="590">
        <v>3000</v>
      </c>
      <c r="G250" s="625" t="s">
        <v>366</v>
      </c>
      <c r="H250" s="259"/>
      <c r="I250" s="435">
        <f>$H$248*$F$248/F250</f>
        <v>5</v>
      </c>
      <c r="J250" s="461"/>
      <c r="K250" s="462">
        <v>0</v>
      </c>
      <c r="L250" s="41">
        <f>IF(K250&gt;0,$N$2,0)</f>
        <v>0</v>
      </c>
      <c r="M250" s="38">
        <f>K250+L250</f>
        <v>0</v>
      </c>
      <c r="N250" s="38">
        <f>M250*I250</f>
        <v>0</v>
      </c>
      <c r="O250" s="44">
        <f>M250/F250</f>
        <v>0</v>
      </c>
      <c r="P250" s="924"/>
      <c r="Q250" s="1026"/>
      <c r="R250" s="1026"/>
      <c r="S250" s="1026"/>
      <c r="T250" s="1026"/>
      <c r="U250" s="1026"/>
      <c r="V250" s="1026"/>
      <c r="W250" s="1026"/>
      <c r="X250" s="1026"/>
      <c r="Y250" s="131"/>
      <c r="Z250" s="1026"/>
      <c r="AA250" s="926"/>
      <c r="AB250" s="979"/>
      <c r="AC250" s="983"/>
      <c r="AD250" s="983"/>
      <c r="AE250" s="983"/>
      <c r="AF250" s="983"/>
      <c r="AG250" s="984"/>
      <c r="AH250" s="908"/>
    </row>
    <row r="251" spans="1:34" ht="12.75" customHeight="1" x14ac:dyDescent="0.25">
      <c r="A251" s="541"/>
      <c r="B251" s="716"/>
      <c r="C251" s="710" t="s">
        <v>116</v>
      </c>
      <c r="D251" s="712" t="s">
        <v>369</v>
      </c>
      <c r="E251" s="610" t="s">
        <v>365</v>
      </c>
      <c r="F251" s="590">
        <v>3000</v>
      </c>
      <c r="G251" s="625" t="s">
        <v>366</v>
      </c>
      <c r="H251" s="259"/>
      <c r="I251" s="435">
        <f>$H$248*$F$248/F251</f>
        <v>5</v>
      </c>
      <c r="J251" s="461"/>
      <c r="K251" s="462">
        <v>0</v>
      </c>
      <c r="L251" s="41">
        <f>IF(K251&gt;0,$N$2,0)</f>
        <v>0</v>
      </c>
      <c r="M251" s="38">
        <f>K251+L251</f>
        <v>0</v>
      </c>
      <c r="N251" s="38">
        <f>M251*I251</f>
        <v>0</v>
      </c>
      <c r="O251" s="44">
        <f>M251/F251</f>
        <v>0</v>
      </c>
      <c r="P251" s="924"/>
      <c r="Q251" s="1026"/>
      <c r="R251" s="1026"/>
      <c r="S251" s="1026"/>
      <c r="T251" s="1026"/>
      <c r="U251" s="1026"/>
      <c r="V251" s="1026"/>
      <c r="W251" s="1026"/>
      <c r="X251" s="1026"/>
      <c r="Y251" s="131"/>
      <c r="Z251" s="1026"/>
      <c r="AA251" s="926"/>
      <c r="AB251" s="985"/>
      <c r="AC251" s="986"/>
      <c r="AD251" s="986"/>
      <c r="AE251" s="986"/>
      <c r="AF251" s="986"/>
      <c r="AG251" s="987"/>
      <c r="AH251" s="908"/>
    </row>
    <row r="252" spans="1:34" ht="12.75" customHeight="1" x14ac:dyDescent="0.25">
      <c r="A252" s="541"/>
      <c r="B252" s="717"/>
      <c r="C252" s="711" t="s">
        <v>250</v>
      </c>
      <c r="D252" s="712" t="s">
        <v>370</v>
      </c>
      <c r="E252" s="713" t="s">
        <v>367</v>
      </c>
      <c r="F252" s="418">
        <v>2000</v>
      </c>
      <c r="G252" s="711" t="s">
        <v>366</v>
      </c>
      <c r="H252" s="259"/>
      <c r="I252" s="435">
        <f>$H$248*$F$248/F252</f>
        <v>7.5</v>
      </c>
      <c r="J252" s="461"/>
      <c r="K252" s="462">
        <v>0</v>
      </c>
      <c r="L252" s="41">
        <f>IF(K252&gt;0,$N$2,0)</f>
        <v>0</v>
      </c>
      <c r="M252" s="38">
        <f>K252+L252</f>
        <v>0</v>
      </c>
      <c r="N252" s="38">
        <f>M252*I252</f>
        <v>0</v>
      </c>
      <c r="O252" s="44">
        <f>M252/F252</f>
        <v>0</v>
      </c>
      <c r="P252" s="924"/>
      <c r="Q252" s="1026"/>
      <c r="R252" s="1026"/>
      <c r="S252" s="1026"/>
      <c r="T252" s="1026"/>
      <c r="U252" s="1026"/>
      <c r="V252" s="1026"/>
      <c r="W252" s="1026"/>
      <c r="X252" s="1026"/>
      <c r="Y252" s="131"/>
      <c r="Z252" s="1026"/>
      <c r="AA252" s="926"/>
      <c r="AB252" s="985"/>
      <c r="AC252" s="986"/>
      <c r="AD252" s="986"/>
      <c r="AE252" s="986"/>
      <c r="AF252" s="986"/>
      <c r="AG252" s="987"/>
      <c r="AH252" s="908"/>
    </row>
    <row r="253" spans="1:34" ht="13.5" customHeight="1" thickBot="1" x14ac:dyDescent="0.3">
      <c r="A253" s="549"/>
      <c r="B253" s="551"/>
      <c r="C253" s="593"/>
      <c r="D253" s="596"/>
      <c r="E253" s="595"/>
      <c r="F253" s="596"/>
      <c r="G253" s="718"/>
      <c r="H253" s="257"/>
      <c r="I253" s="441"/>
      <c r="J253" s="492"/>
      <c r="K253" s="505"/>
      <c r="L253" s="99"/>
      <c r="M253" s="50"/>
      <c r="N253" s="50"/>
      <c r="O253" s="56"/>
      <c r="P253" s="924"/>
      <c r="Q253" s="1027"/>
      <c r="R253" s="1027"/>
      <c r="S253" s="1027"/>
      <c r="T253" s="1027"/>
      <c r="U253" s="1027"/>
      <c r="V253" s="1027"/>
      <c r="W253" s="1027"/>
      <c r="X253" s="1027"/>
      <c r="Y253" s="132"/>
      <c r="Z253" s="1027"/>
      <c r="AA253" s="926"/>
      <c r="AB253" s="985"/>
      <c r="AC253" s="986"/>
      <c r="AD253" s="986"/>
      <c r="AE253" s="986"/>
      <c r="AF253" s="986"/>
      <c r="AG253" s="987"/>
      <c r="AH253" s="908"/>
    </row>
    <row r="254" spans="1:34" ht="13.5" customHeight="1" thickBot="1" x14ac:dyDescent="0.3">
      <c r="A254" s="555">
        <v>78310</v>
      </c>
      <c r="B254" s="719" t="s">
        <v>371</v>
      </c>
      <c r="C254" s="538" t="s">
        <v>78</v>
      </c>
      <c r="D254" s="720"/>
      <c r="E254" s="558" t="s">
        <v>372</v>
      </c>
      <c r="F254" s="540">
        <v>3000</v>
      </c>
      <c r="G254" s="538" t="s">
        <v>77</v>
      </c>
      <c r="H254" s="258">
        <v>25</v>
      </c>
      <c r="I254" s="82"/>
      <c r="J254" s="485"/>
      <c r="K254" s="486"/>
      <c r="L254" s="68"/>
      <c r="M254" s="31"/>
      <c r="N254" s="31"/>
      <c r="O254" s="70"/>
      <c r="P254" s="924"/>
      <c r="Q254" s="253">
        <f>AA254*2</f>
        <v>1842</v>
      </c>
      <c r="R254" s="925">
        <v>2066</v>
      </c>
      <c r="S254" s="925">
        <v>1392</v>
      </c>
      <c r="T254" s="965">
        <v>1249</v>
      </c>
      <c r="U254" s="965">
        <v>3582</v>
      </c>
      <c r="V254" s="965">
        <v>1005</v>
      </c>
      <c r="W254" s="925">
        <v>1380</v>
      </c>
      <c r="X254" s="254">
        <v>1044</v>
      </c>
      <c r="Y254" s="123">
        <v>1063</v>
      </c>
      <c r="Z254" s="254">
        <v>1001</v>
      </c>
      <c r="AA254" s="926">
        <f>SUM(AB254:AG254)</f>
        <v>921</v>
      </c>
      <c r="AB254" s="1039">
        <v>129</v>
      </c>
      <c r="AC254" s="1040">
        <v>454</v>
      </c>
      <c r="AD254" s="1040">
        <v>79</v>
      </c>
      <c r="AE254" s="1040">
        <v>40</v>
      </c>
      <c r="AF254" s="1040">
        <v>188</v>
      </c>
      <c r="AG254" s="1042">
        <v>31</v>
      </c>
      <c r="AH254" s="908"/>
    </row>
    <row r="255" spans="1:34" ht="12.75" customHeight="1" x14ac:dyDescent="0.25">
      <c r="A255" s="541" t="s">
        <v>79</v>
      </c>
      <c r="B255" s="542" t="s">
        <v>373</v>
      </c>
      <c r="C255" s="721"/>
      <c r="D255" s="721"/>
      <c r="E255" s="650" t="s">
        <v>372</v>
      </c>
      <c r="F255" s="628">
        <v>3000</v>
      </c>
      <c r="G255" s="598" t="s">
        <v>77</v>
      </c>
      <c r="H255" s="259"/>
      <c r="I255" s="435">
        <f>$H$254*$F$254/F255</f>
        <v>25</v>
      </c>
      <c r="J255" s="461"/>
      <c r="K255" s="462">
        <v>0</v>
      </c>
      <c r="L255" s="41">
        <f>IF(K255&gt;0,$N$2,0)</f>
        <v>0</v>
      </c>
      <c r="M255" s="38">
        <f>K255+L255</f>
        <v>0</v>
      </c>
      <c r="N255" s="38">
        <f>M255*I255</f>
        <v>0</v>
      </c>
      <c r="O255" s="44">
        <f>M255/F255</f>
        <v>0</v>
      </c>
      <c r="P255" s="924"/>
      <c r="Q255" s="1026"/>
      <c r="R255" s="1026"/>
      <c r="S255" s="1026"/>
      <c r="T255" s="1026"/>
      <c r="U255" s="1026"/>
      <c r="V255" s="1026"/>
      <c r="W255" s="1026"/>
      <c r="X255" s="1026"/>
      <c r="Y255" s="131"/>
      <c r="Z255" s="1026"/>
      <c r="AA255" s="926"/>
      <c r="AB255" s="979"/>
      <c r="AC255" s="983"/>
      <c r="AD255" s="983"/>
      <c r="AE255" s="983"/>
      <c r="AF255" s="983"/>
      <c r="AG255" s="984"/>
      <c r="AH255" s="908"/>
    </row>
    <row r="256" spans="1:34" ht="12.75" customHeight="1" x14ac:dyDescent="0.25">
      <c r="A256" s="541"/>
      <c r="B256" s="542"/>
      <c r="C256" s="542" t="s">
        <v>374</v>
      </c>
      <c r="D256" s="314">
        <v>711</v>
      </c>
      <c r="E256" s="560" t="s">
        <v>372</v>
      </c>
      <c r="F256" s="317">
        <v>3000</v>
      </c>
      <c r="G256" s="600" t="s">
        <v>77</v>
      </c>
      <c r="H256" s="259"/>
      <c r="I256" s="435">
        <f>$H$254*$F$254/F256</f>
        <v>25</v>
      </c>
      <c r="J256" s="461"/>
      <c r="K256" s="462">
        <v>0</v>
      </c>
      <c r="L256" s="41">
        <f>IF(K256&gt;0,$N$2,0)</f>
        <v>0</v>
      </c>
      <c r="M256" s="38">
        <f>K256+L256</f>
        <v>0</v>
      </c>
      <c r="N256" s="38">
        <f>M256*I256</f>
        <v>0</v>
      </c>
      <c r="O256" s="44">
        <f>M256/F256</f>
        <v>0</v>
      </c>
      <c r="P256" s="924"/>
      <c r="Q256" s="1026"/>
      <c r="R256" s="1026"/>
      <c r="S256" s="1026"/>
      <c r="T256" s="1026"/>
      <c r="U256" s="1026"/>
      <c r="V256" s="1026"/>
      <c r="W256" s="1026"/>
      <c r="X256" s="1026"/>
      <c r="Y256" s="131"/>
      <c r="Z256" s="1026"/>
      <c r="AA256" s="926"/>
      <c r="AB256" s="979"/>
      <c r="AC256" s="983"/>
      <c r="AD256" s="983"/>
      <c r="AE256" s="983"/>
      <c r="AF256" s="983"/>
      <c r="AG256" s="984"/>
      <c r="AH256" s="908"/>
    </row>
    <row r="257" spans="1:34" ht="12.75" customHeight="1" x14ac:dyDescent="0.25">
      <c r="A257" s="541"/>
      <c r="B257" s="542"/>
      <c r="C257" s="542" t="s">
        <v>245</v>
      </c>
      <c r="D257" s="314">
        <v>91050</v>
      </c>
      <c r="E257" s="560" t="s">
        <v>372</v>
      </c>
      <c r="F257" s="317">
        <v>3000</v>
      </c>
      <c r="G257" s="600" t="s">
        <v>77</v>
      </c>
      <c r="H257" s="259"/>
      <c r="I257" s="435">
        <f>$H$254*$F$254/F257</f>
        <v>25</v>
      </c>
      <c r="J257" s="461"/>
      <c r="K257" s="462">
        <v>0</v>
      </c>
      <c r="L257" s="41">
        <f>IF(K257&gt;0,$N$2,0)</f>
        <v>0</v>
      </c>
      <c r="M257" s="38">
        <f>K257+L257</f>
        <v>0</v>
      </c>
      <c r="N257" s="38">
        <f>M257*I257</f>
        <v>0</v>
      </c>
      <c r="O257" s="44">
        <f>M257/F257</f>
        <v>0</v>
      </c>
      <c r="P257" s="924"/>
      <c r="Q257" s="1026"/>
      <c r="R257" s="1026"/>
      <c r="S257" s="1026"/>
      <c r="T257" s="1026"/>
      <c r="U257" s="1026"/>
      <c r="V257" s="1026"/>
      <c r="W257" s="1026"/>
      <c r="X257" s="1026"/>
      <c r="Y257" s="131"/>
      <c r="Z257" s="1026"/>
      <c r="AA257" s="926"/>
      <c r="AB257" s="979"/>
      <c r="AC257" s="983"/>
      <c r="AD257" s="983"/>
      <c r="AE257" s="983"/>
      <c r="AF257" s="983"/>
      <c r="AG257" s="984"/>
      <c r="AH257" s="908"/>
    </row>
    <row r="258" spans="1:34" ht="12.75" customHeight="1" x14ac:dyDescent="0.25">
      <c r="A258" s="541"/>
      <c r="B258" s="545"/>
      <c r="C258" s="545" t="s">
        <v>116</v>
      </c>
      <c r="D258" s="546" t="s">
        <v>375</v>
      </c>
      <c r="E258" s="547" t="s">
        <v>372</v>
      </c>
      <c r="F258" s="548">
        <v>3000</v>
      </c>
      <c r="G258" s="545" t="s">
        <v>77</v>
      </c>
      <c r="H258" s="259"/>
      <c r="I258" s="435">
        <f>$H$254*$F$254/F258</f>
        <v>25</v>
      </c>
      <c r="J258" s="461"/>
      <c r="K258" s="462">
        <v>0</v>
      </c>
      <c r="L258" s="41">
        <f>IF(K258&gt;0,$N$2,0)</f>
        <v>0</v>
      </c>
      <c r="M258" s="38">
        <f>K258+L258</f>
        <v>0</v>
      </c>
      <c r="N258" s="38">
        <f>M258*I258</f>
        <v>0</v>
      </c>
      <c r="O258" s="44">
        <f>M258/F258</f>
        <v>0</v>
      </c>
      <c r="P258" s="924"/>
      <c r="Q258" s="1026"/>
      <c r="R258" s="1026"/>
      <c r="S258" s="1026"/>
      <c r="T258" s="1026"/>
      <c r="U258" s="1026"/>
      <c r="V258" s="1026"/>
      <c r="W258" s="1026"/>
      <c r="X258" s="1026"/>
      <c r="Y258" s="131"/>
      <c r="Z258" s="1026"/>
      <c r="AA258" s="926"/>
      <c r="AB258" s="985"/>
      <c r="AC258" s="986"/>
      <c r="AD258" s="986"/>
      <c r="AE258" s="986"/>
      <c r="AF258" s="986"/>
      <c r="AG258" s="987"/>
      <c r="AH258" s="908"/>
    </row>
    <row r="259" spans="1:34" ht="13.5" customHeight="1" thickBot="1" x14ac:dyDescent="0.3">
      <c r="A259" s="549"/>
      <c r="B259" s="551"/>
      <c r="C259" s="551"/>
      <c r="D259" s="722"/>
      <c r="E259" s="553"/>
      <c r="F259" s="554"/>
      <c r="G259" s="573"/>
      <c r="H259" s="257"/>
      <c r="I259" s="431"/>
      <c r="J259" s="506"/>
      <c r="K259" s="474"/>
      <c r="L259" s="194"/>
      <c r="M259" s="194"/>
      <c r="N259" s="194"/>
      <c r="O259" s="73"/>
      <c r="P259" s="924"/>
      <c r="Q259" s="1027"/>
      <c r="R259" s="1027"/>
      <c r="S259" s="1027"/>
      <c r="T259" s="1027"/>
      <c r="U259" s="1027"/>
      <c r="V259" s="1027"/>
      <c r="W259" s="1027"/>
      <c r="X259" s="1027"/>
      <c r="Y259" s="132"/>
      <c r="Z259" s="1027"/>
      <c r="AA259" s="926"/>
      <c r="AB259" s="985"/>
      <c r="AC259" s="986"/>
      <c r="AD259" s="986"/>
      <c r="AE259" s="986"/>
      <c r="AF259" s="986"/>
      <c r="AG259" s="987"/>
      <c r="AH259" s="908"/>
    </row>
    <row r="260" spans="1:34" ht="13.5" customHeight="1" thickBot="1" x14ac:dyDescent="0.3">
      <c r="A260" s="555">
        <v>78315</v>
      </c>
      <c r="B260" s="567" t="s">
        <v>376</v>
      </c>
      <c r="C260" s="538" t="s">
        <v>78</v>
      </c>
      <c r="D260" s="540"/>
      <c r="E260" s="560" t="s">
        <v>362</v>
      </c>
      <c r="F260" s="317">
        <v>1</v>
      </c>
      <c r="G260" s="600" t="s">
        <v>363</v>
      </c>
      <c r="H260" s="258">
        <v>20</v>
      </c>
      <c r="I260" s="82"/>
      <c r="J260" s="485"/>
      <c r="K260" s="486"/>
      <c r="L260" s="68"/>
      <c r="M260" s="31"/>
      <c r="N260" s="31"/>
      <c r="O260" s="70"/>
      <c r="P260" s="924"/>
      <c r="Q260" s="253">
        <f>AA260*2</f>
        <v>1760</v>
      </c>
      <c r="R260" s="925">
        <v>2226</v>
      </c>
      <c r="S260" s="925">
        <v>1352</v>
      </c>
      <c r="T260" s="965">
        <v>1060</v>
      </c>
      <c r="U260" s="965">
        <v>1208</v>
      </c>
      <c r="V260" s="965">
        <v>1009</v>
      </c>
      <c r="W260" s="925">
        <v>2094</v>
      </c>
      <c r="X260" s="254">
        <v>1832</v>
      </c>
      <c r="Y260" s="123">
        <v>1455</v>
      </c>
      <c r="Z260" s="254">
        <v>1799</v>
      </c>
      <c r="AA260" s="926">
        <f>SUM(AB260:AG260)</f>
        <v>880</v>
      </c>
      <c r="AB260" s="1039">
        <v>0</v>
      </c>
      <c r="AC260" s="1040">
        <v>587</v>
      </c>
      <c r="AD260" s="1040">
        <v>51</v>
      </c>
      <c r="AE260" s="1040">
        <v>40</v>
      </c>
      <c r="AF260" s="1040">
        <v>127</v>
      </c>
      <c r="AG260" s="1042">
        <v>75</v>
      </c>
      <c r="AH260" s="908"/>
    </row>
    <row r="261" spans="1:34" ht="12.75" customHeight="1" x14ac:dyDescent="0.25">
      <c r="A261" s="541" t="s">
        <v>51</v>
      </c>
      <c r="B261" s="542" t="s">
        <v>377</v>
      </c>
      <c r="C261" s="721"/>
      <c r="D261" s="721"/>
      <c r="E261" s="628" t="s">
        <v>362</v>
      </c>
      <c r="F261" s="628">
        <v>1</v>
      </c>
      <c r="G261" s="598" t="s">
        <v>363</v>
      </c>
      <c r="H261" s="264"/>
      <c r="I261" s="435">
        <f>$H$260*$F$260/F261</f>
        <v>20</v>
      </c>
      <c r="J261" s="461"/>
      <c r="K261" s="462">
        <v>0</v>
      </c>
      <c r="L261" s="41">
        <f>IF(K261&gt;0,$N$2,0)</f>
        <v>0</v>
      </c>
      <c r="M261" s="38">
        <f>K261+L261</f>
        <v>0</v>
      </c>
      <c r="N261" s="38">
        <f>M261*I261</f>
        <v>0</v>
      </c>
      <c r="O261" s="44">
        <f>M261/F261</f>
        <v>0</v>
      </c>
      <c r="P261" s="924"/>
      <c r="Q261" s="1025"/>
      <c r="R261" s="1025"/>
      <c r="S261" s="1025"/>
      <c r="T261" s="1025"/>
      <c r="U261" s="1025"/>
      <c r="V261" s="1025"/>
      <c r="W261" s="1025"/>
      <c r="X261" s="1025"/>
      <c r="Y261" s="130"/>
      <c r="Z261" s="1025"/>
      <c r="AA261" s="926"/>
      <c r="AB261" s="979"/>
      <c r="AC261" s="983"/>
      <c r="AD261" s="983"/>
      <c r="AE261" s="983"/>
      <c r="AF261" s="983"/>
      <c r="AG261" s="984"/>
      <c r="AH261" s="908"/>
    </row>
    <row r="262" spans="1:34" ht="12.75" customHeight="1" x14ac:dyDescent="0.25">
      <c r="A262" s="541"/>
      <c r="B262" s="542" t="s">
        <v>378</v>
      </c>
      <c r="C262" s="542" t="s">
        <v>374</v>
      </c>
      <c r="D262" s="317">
        <v>625</v>
      </c>
      <c r="E262" s="560" t="s">
        <v>362</v>
      </c>
      <c r="F262" s="317">
        <v>1</v>
      </c>
      <c r="G262" s="600" t="s">
        <v>363</v>
      </c>
      <c r="H262" s="259"/>
      <c r="I262" s="435">
        <f>$H$260*$F$260/F262</f>
        <v>20</v>
      </c>
      <c r="J262" s="461"/>
      <c r="K262" s="462">
        <v>0</v>
      </c>
      <c r="L262" s="41">
        <f>IF(K262&gt;0,$N$2,0)</f>
        <v>0</v>
      </c>
      <c r="M262" s="38">
        <f>K262+L262</f>
        <v>0</v>
      </c>
      <c r="N262" s="38">
        <f>M262*I262</f>
        <v>0</v>
      </c>
      <c r="O262" s="44">
        <f>M262/F262</f>
        <v>0</v>
      </c>
      <c r="P262" s="924"/>
      <c r="Q262" s="1026"/>
      <c r="R262" s="1026"/>
      <c r="S262" s="1026"/>
      <c r="T262" s="1026"/>
      <c r="U262" s="1026"/>
      <c r="V262" s="1026"/>
      <c r="W262" s="1026"/>
      <c r="X262" s="1026"/>
      <c r="Y262" s="131"/>
      <c r="Z262" s="1026"/>
      <c r="AA262" s="926"/>
      <c r="AB262" s="979"/>
      <c r="AC262" s="983"/>
      <c r="AD262" s="983"/>
      <c r="AE262" s="983"/>
      <c r="AF262" s="983"/>
      <c r="AG262" s="984"/>
      <c r="AH262" s="908"/>
    </row>
    <row r="263" spans="1:34" ht="12.75" customHeight="1" x14ac:dyDescent="0.25">
      <c r="A263" s="541"/>
      <c r="B263" s="542"/>
      <c r="C263" s="542" t="s">
        <v>245</v>
      </c>
      <c r="D263" s="599">
        <v>81810</v>
      </c>
      <c r="E263" s="560" t="s">
        <v>362</v>
      </c>
      <c r="F263" s="317">
        <v>1</v>
      </c>
      <c r="G263" s="600" t="s">
        <v>363</v>
      </c>
      <c r="H263" s="259"/>
      <c r="I263" s="435">
        <f>$H$260*$F$260/F263</f>
        <v>20</v>
      </c>
      <c r="J263" s="461"/>
      <c r="K263" s="462">
        <v>0</v>
      </c>
      <c r="L263" s="41">
        <f>IF(K263&gt;0,$N$2,0)</f>
        <v>0</v>
      </c>
      <c r="M263" s="38">
        <f>K263+L263</f>
        <v>0</v>
      </c>
      <c r="N263" s="38">
        <f>M263*I263</f>
        <v>0</v>
      </c>
      <c r="O263" s="44">
        <f>M263/F263</f>
        <v>0</v>
      </c>
      <c r="P263" s="924"/>
      <c r="Q263" s="1026"/>
      <c r="R263" s="1026"/>
      <c r="S263" s="1026"/>
      <c r="T263" s="1026"/>
      <c r="U263" s="1026"/>
      <c r="V263" s="1026"/>
      <c r="W263" s="1026"/>
      <c r="X263" s="1026"/>
      <c r="Y263" s="131"/>
      <c r="Z263" s="1026"/>
      <c r="AA263" s="926"/>
      <c r="AB263" s="979"/>
      <c r="AC263" s="983"/>
      <c r="AD263" s="983"/>
      <c r="AE263" s="983"/>
      <c r="AF263" s="983"/>
      <c r="AG263" s="984"/>
      <c r="AH263" s="908"/>
    </row>
    <row r="264" spans="1:34" ht="13.5" customHeight="1" thickBot="1" x14ac:dyDescent="0.3">
      <c r="A264" s="549"/>
      <c r="B264" s="563"/>
      <c r="C264" s="563"/>
      <c r="D264" s="575"/>
      <c r="E264" s="575"/>
      <c r="F264" s="574"/>
      <c r="G264" s="569"/>
      <c r="H264" s="257"/>
      <c r="I264" s="441"/>
      <c r="J264" s="469"/>
      <c r="K264" s="505"/>
      <c r="L264" s="50"/>
      <c r="M264" s="50"/>
      <c r="N264" s="50"/>
      <c r="O264" s="56"/>
      <c r="P264" s="924"/>
      <c r="Q264" s="1027"/>
      <c r="R264" s="1027"/>
      <c r="S264" s="1027"/>
      <c r="T264" s="1027"/>
      <c r="U264" s="1027"/>
      <c r="V264" s="1027"/>
      <c r="W264" s="1027"/>
      <c r="X264" s="1027"/>
      <c r="Y264" s="132"/>
      <c r="Z264" s="1027"/>
      <c r="AA264" s="926"/>
      <c r="AB264" s="985"/>
      <c r="AC264" s="986"/>
      <c r="AD264" s="986"/>
      <c r="AE264" s="986"/>
      <c r="AF264" s="986"/>
      <c r="AG264" s="987"/>
      <c r="AH264" s="908"/>
    </row>
    <row r="265" spans="1:34" ht="13.5" customHeight="1" thickBot="1" x14ac:dyDescent="0.3">
      <c r="A265" s="555">
        <v>78320</v>
      </c>
      <c r="B265" s="567" t="s">
        <v>379</v>
      </c>
      <c r="C265" s="538" t="s">
        <v>78</v>
      </c>
      <c r="D265" s="558"/>
      <c r="E265" s="560" t="s">
        <v>362</v>
      </c>
      <c r="F265" s="317">
        <v>1</v>
      </c>
      <c r="G265" s="600" t="s">
        <v>363</v>
      </c>
      <c r="H265" s="258">
        <v>0</v>
      </c>
      <c r="I265" s="82"/>
      <c r="J265" s="485"/>
      <c r="K265" s="486"/>
      <c r="L265" s="68"/>
      <c r="M265" s="31"/>
      <c r="N265" s="31"/>
      <c r="O265" s="70"/>
      <c r="P265" s="924"/>
      <c r="Q265" s="253">
        <f>AA265*2</f>
        <v>574</v>
      </c>
      <c r="R265" s="925">
        <v>933</v>
      </c>
      <c r="S265" s="925">
        <v>940</v>
      </c>
      <c r="T265" s="965">
        <v>740</v>
      </c>
      <c r="U265" s="965">
        <v>968</v>
      </c>
      <c r="V265" s="965">
        <v>838</v>
      </c>
      <c r="W265" s="925">
        <v>1222</v>
      </c>
      <c r="X265" s="254">
        <v>1222</v>
      </c>
      <c r="Y265" s="123">
        <v>1039</v>
      </c>
      <c r="Z265" s="254">
        <v>1019</v>
      </c>
      <c r="AA265" s="926">
        <f>SUM(AB265:AG265)</f>
        <v>287</v>
      </c>
      <c r="AB265" s="1039">
        <v>0</v>
      </c>
      <c r="AC265" s="1040">
        <v>227</v>
      </c>
      <c r="AD265" s="1040">
        <v>20</v>
      </c>
      <c r="AE265" s="1040">
        <v>0</v>
      </c>
      <c r="AF265" s="1040">
        <v>39</v>
      </c>
      <c r="AG265" s="1042">
        <v>1</v>
      </c>
      <c r="AH265" s="908"/>
    </row>
    <row r="266" spans="1:34" ht="12.75" customHeight="1" x14ac:dyDescent="0.25">
      <c r="A266" s="541" t="s">
        <v>51</v>
      </c>
      <c r="B266" s="542" t="s">
        <v>377</v>
      </c>
      <c r="C266" s="721"/>
      <c r="D266" s="721"/>
      <c r="E266" s="628" t="s">
        <v>362</v>
      </c>
      <c r="F266" s="628">
        <v>1</v>
      </c>
      <c r="G266" s="598" t="s">
        <v>363</v>
      </c>
      <c r="H266" s="264"/>
      <c r="I266" s="435">
        <f>$H$265*$F$265/F266</f>
        <v>0</v>
      </c>
      <c r="J266" s="461"/>
      <c r="K266" s="462">
        <v>0</v>
      </c>
      <c r="L266" s="41">
        <f>IF(K266&gt;0,$N$2,0)</f>
        <v>0</v>
      </c>
      <c r="M266" s="38">
        <f>K266+L266</f>
        <v>0</v>
      </c>
      <c r="N266" s="38">
        <f>M266*I266</f>
        <v>0</v>
      </c>
      <c r="O266" s="44">
        <f>M266/F266</f>
        <v>0</v>
      </c>
      <c r="P266" s="924"/>
      <c r="Q266" s="1025"/>
      <c r="R266" s="1025"/>
      <c r="S266" s="1025"/>
      <c r="T266" s="1025"/>
      <c r="U266" s="1025"/>
      <c r="V266" s="1025"/>
      <c r="W266" s="1025"/>
      <c r="X266" s="1025"/>
      <c r="Y266" s="130"/>
      <c r="Z266" s="1025"/>
      <c r="AA266" s="926"/>
      <c r="AB266" s="979"/>
      <c r="AC266" s="983"/>
      <c r="AD266" s="983"/>
      <c r="AE266" s="983"/>
      <c r="AF266" s="983"/>
      <c r="AG266" s="984"/>
      <c r="AH266" s="908"/>
    </row>
    <row r="267" spans="1:34" ht="12.75" customHeight="1" x14ac:dyDescent="0.25">
      <c r="A267" s="541"/>
      <c r="B267" s="542" t="s">
        <v>378</v>
      </c>
      <c r="C267" s="542" t="s">
        <v>374</v>
      </c>
      <c r="D267" s="723">
        <v>615</v>
      </c>
      <c r="E267" s="560" t="s">
        <v>362</v>
      </c>
      <c r="F267" s="317">
        <v>1</v>
      </c>
      <c r="G267" s="600" t="s">
        <v>363</v>
      </c>
      <c r="H267" s="259"/>
      <c r="I267" s="435">
        <f>$H$265*$F$265/F267</f>
        <v>0</v>
      </c>
      <c r="J267" s="461"/>
      <c r="K267" s="462">
        <v>0</v>
      </c>
      <c r="L267" s="41">
        <f>IF(K267&gt;0,$N$2,0)</f>
        <v>0</v>
      </c>
      <c r="M267" s="38">
        <f>K267+L267</f>
        <v>0</v>
      </c>
      <c r="N267" s="38">
        <f>M267*I267</f>
        <v>0</v>
      </c>
      <c r="O267" s="44">
        <f>M267/F267</f>
        <v>0</v>
      </c>
      <c r="P267" s="924"/>
      <c r="Q267" s="1026"/>
      <c r="R267" s="1026"/>
      <c r="S267" s="1026"/>
      <c r="T267" s="1026"/>
      <c r="U267" s="1026"/>
      <c r="V267" s="1026"/>
      <c r="W267" s="1026"/>
      <c r="X267" s="1026"/>
      <c r="Y267" s="131"/>
      <c r="Z267" s="1026"/>
      <c r="AA267" s="926"/>
      <c r="AB267" s="979"/>
      <c r="AC267" s="983"/>
      <c r="AD267" s="983"/>
      <c r="AE267" s="983"/>
      <c r="AF267" s="983"/>
      <c r="AG267" s="984"/>
      <c r="AH267" s="908"/>
    </row>
    <row r="268" spans="1:34" ht="12.75" customHeight="1" x14ac:dyDescent="0.25">
      <c r="A268" s="541"/>
      <c r="B268" s="542"/>
      <c r="C268" s="542" t="s">
        <v>245</v>
      </c>
      <c r="D268" s="723">
        <v>51810</v>
      </c>
      <c r="E268" s="560" t="s">
        <v>362</v>
      </c>
      <c r="F268" s="317">
        <v>1</v>
      </c>
      <c r="G268" s="600" t="s">
        <v>363</v>
      </c>
      <c r="H268" s="259"/>
      <c r="I268" s="435">
        <f>$H$265*$F$265/F268</f>
        <v>0</v>
      </c>
      <c r="J268" s="461"/>
      <c r="K268" s="462">
        <v>0</v>
      </c>
      <c r="L268" s="41">
        <f>IF(K268&gt;0,$N$2,0)</f>
        <v>0</v>
      </c>
      <c r="M268" s="38">
        <f>K268+L268</f>
        <v>0</v>
      </c>
      <c r="N268" s="38">
        <f>M268*I268</f>
        <v>0</v>
      </c>
      <c r="O268" s="44">
        <f>M268/F268</f>
        <v>0</v>
      </c>
      <c r="P268" s="924"/>
      <c r="Q268" s="1026"/>
      <c r="R268" s="1026"/>
      <c r="S268" s="1026"/>
      <c r="T268" s="1026"/>
      <c r="U268" s="1026"/>
      <c r="V268" s="1026"/>
      <c r="W268" s="1026"/>
      <c r="X268" s="1026"/>
      <c r="Y268" s="131"/>
      <c r="Z268" s="1026"/>
      <c r="AA268" s="926"/>
      <c r="AB268" s="979"/>
      <c r="AC268" s="983"/>
      <c r="AD268" s="983"/>
      <c r="AE268" s="983"/>
      <c r="AF268" s="983"/>
      <c r="AG268" s="984"/>
      <c r="AH268" s="908"/>
    </row>
    <row r="269" spans="1:34" ht="12.75" customHeight="1" x14ac:dyDescent="0.25">
      <c r="A269" s="541"/>
      <c r="B269" s="564"/>
      <c r="C269" s="545" t="s">
        <v>116</v>
      </c>
      <c r="D269" s="723" t="s">
        <v>380</v>
      </c>
      <c r="E269" s="566" t="s">
        <v>362</v>
      </c>
      <c r="F269" s="561">
        <v>1</v>
      </c>
      <c r="G269" s="611" t="s">
        <v>363</v>
      </c>
      <c r="H269" s="259"/>
      <c r="I269" s="435">
        <f>$H$265*$F$265/F269</f>
        <v>0</v>
      </c>
      <c r="J269" s="461"/>
      <c r="K269" s="462">
        <v>0</v>
      </c>
      <c r="L269" s="41">
        <f>IF(K269&gt;0,$N$2,0)</f>
        <v>0</v>
      </c>
      <c r="M269" s="38">
        <f>K269+L269</f>
        <v>0</v>
      </c>
      <c r="N269" s="38">
        <f>M269*I269</f>
        <v>0</v>
      </c>
      <c r="O269" s="44">
        <f>M269/F269</f>
        <v>0</v>
      </c>
      <c r="P269" s="924"/>
      <c r="Q269" s="1026"/>
      <c r="R269" s="1026"/>
      <c r="S269" s="1026"/>
      <c r="T269" s="1026"/>
      <c r="U269" s="1026"/>
      <c r="V269" s="1026"/>
      <c r="W269" s="1026"/>
      <c r="X269" s="1026"/>
      <c r="Y269" s="131"/>
      <c r="Z269" s="1026"/>
      <c r="AA269" s="926"/>
      <c r="AB269" s="985"/>
      <c r="AC269" s="986"/>
      <c r="AD269" s="986"/>
      <c r="AE269" s="986"/>
      <c r="AF269" s="986"/>
      <c r="AG269" s="987"/>
      <c r="AH269" s="908"/>
    </row>
    <row r="270" spans="1:34" ht="13.5" customHeight="1" thickBot="1" x14ac:dyDescent="0.3">
      <c r="A270" s="549"/>
      <c r="B270" s="563"/>
      <c r="C270" s="563"/>
      <c r="D270" s="724"/>
      <c r="E270" s="575"/>
      <c r="F270" s="574"/>
      <c r="G270" s="569"/>
      <c r="H270" s="257"/>
      <c r="I270" s="441"/>
      <c r="J270" s="469"/>
      <c r="K270" s="505"/>
      <c r="L270" s="50"/>
      <c r="M270" s="50"/>
      <c r="N270" s="50"/>
      <c r="O270" s="56"/>
      <c r="P270" s="924"/>
      <c r="Q270" s="1027"/>
      <c r="R270" s="1027"/>
      <c r="S270" s="1027"/>
      <c r="T270" s="1027"/>
      <c r="U270" s="1027"/>
      <c r="V270" s="1027"/>
      <c r="W270" s="1027"/>
      <c r="X270" s="1027"/>
      <c r="Y270" s="132"/>
      <c r="Z270" s="1027"/>
      <c r="AA270" s="926"/>
      <c r="AB270" s="985"/>
      <c r="AC270" s="986"/>
      <c r="AD270" s="986"/>
      <c r="AE270" s="986"/>
      <c r="AF270" s="986"/>
      <c r="AG270" s="987"/>
      <c r="AH270" s="908"/>
    </row>
    <row r="271" spans="1:34" ht="13.5" customHeight="1" thickBot="1" x14ac:dyDescent="0.3">
      <c r="A271" s="541" t="s">
        <v>79</v>
      </c>
      <c r="B271" s="567" t="s">
        <v>381</v>
      </c>
      <c r="C271" s="538" t="s">
        <v>78</v>
      </c>
      <c r="D271" s="540"/>
      <c r="E271" s="638"/>
      <c r="F271" s="316"/>
      <c r="G271" s="598"/>
      <c r="H271" s="264"/>
      <c r="I271" s="439"/>
      <c r="J271" s="480"/>
      <c r="K271" s="481"/>
      <c r="L271" s="86"/>
      <c r="M271" s="85"/>
      <c r="N271" s="85"/>
      <c r="O271" s="87"/>
      <c r="P271" s="924"/>
      <c r="Q271" s="1055">
        <f>AA271*2</f>
        <v>3244</v>
      </c>
      <c r="R271" s="1055">
        <v>4746</v>
      </c>
      <c r="S271" s="1055">
        <v>3382</v>
      </c>
      <c r="T271" s="1055">
        <v>1369</v>
      </c>
      <c r="U271" s="1055">
        <v>3382</v>
      </c>
      <c r="V271" s="1055">
        <v>1294</v>
      </c>
      <c r="W271" s="1055">
        <v>3382</v>
      </c>
      <c r="X271" s="1055">
        <v>3382</v>
      </c>
      <c r="Y271" s="1055">
        <v>3382</v>
      </c>
      <c r="Z271" s="1055">
        <f>SUM(Z277:Z281)</f>
        <v>2650</v>
      </c>
      <c r="AA271" s="926">
        <f>SUM(AB271:AF271)</f>
        <v>1622</v>
      </c>
      <c r="AB271" s="1054">
        <f>SUM(AB277:AB281)</f>
        <v>23</v>
      </c>
      <c r="AC271" s="1054">
        <f t="shared" ref="AC271:AG271" si="91">SUM(AC277:AC281)</f>
        <v>1368</v>
      </c>
      <c r="AD271" s="1054">
        <f t="shared" si="91"/>
        <v>157</v>
      </c>
      <c r="AE271" s="1054">
        <f t="shared" si="91"/>
        <v>0</v>
      </c>
      <c r="AF271" s="1054">
        <f t="shared" si="91"/>
        <v>74</v>
      </c>
      <c r="AG271" s="1019">
        <f t="shared" si="91"/>
        <v>61</v>
      </c>
      <c r="AH271" s="908"/>
    </row>
    <row r="272" spans="1:34" ht="12.75" customHeight="1" x14ac:dyDescent="0.25">
      <c r="A272" s="288"/>
      <c r="B272" s="542" t="s">
        <v>382</v>
      </c>
      <c r="C272" s="721"/>
      <c r="D272" s="721"/>
      <c r="E272" s="650" t="s">
        <v>383</v>
      </c>
      <c r="F272" s="628">
        <v>2500</v>
      </c>
      <c r="G272" s="598" t="s">
        <v>50</v>
      </c>
      <c r="H272" s="259"/>
      <c r="I272" s="88"/>
      <c r="J272" s="467"/>
      <c r="K272" s="468"/>
      <c r="L272" s="41"/>
      <c r="M272" s="38"/>
      <c r="N272" s="38"/>
      <c r="O272" s="44"/>
      <c r="P272" s="924"/>
      <c r="Q272" s="1026"/>
      <c r="R272" s="1026"/>
      <c r="S272" s="1026"/>
      <c r="T272" s="1026"/>
      <c r="U272" s="1026"/>
      <c r="V272" s="1026"/>
      <c r="W272" s="1026"/>
      <c r="X272" s="1026"/>
      <c r="Y272" s="1026"/>
      <c r="Z272" s="1026"/>
      <c r="AA272" s="926"/>
      <c r="AB272" s="979"/>
      <c r="AC272" s="983"/>
      <c r="AD272" s="983"/>
      <c r="AE272" s="983"/>
      <c r="AF272" s="983"/>
      <c r="AG272" s="1056"/>
      <c r="AH272" s="908"/>
    </row>
    <row r="273" spans="1:34" ht="51.6" x14ac:dyDescent="0.25">
      <c r="A273" s="541"/>
      <c r="B273" s="635"/>
      <c r="C273" s="542" t="s">
        <v>102</v>
      </c>
      <c r="D273" s="725" t="s">
        <v>384</v>
      </c>
      <c r="E273" s="560" t="s">
        <v>385</v>
      </c>
      <c r="F273" s="317">
        <v>2000</v>
      </c>
      <c r="G273" s="598" t="s">
        <v>50</v>
      </c>
      <c r="H273" s="259"/>
      <c r="I273" s="88"/>
      <c r="J273" s="467"/>
      <c r="K273" s="468"/>
      <c r="L273" s="41"/>
      <c r="M273" s="38"/>
      <c r="N273" s="38"/>
      <c r="O273" s="44"/>
      <c r="P273" s="924"/>
      <c r="Q273" s="1026"/>
      <c r="R273" s="1026"/>
      <c r="S273" s="1026"/>
      <c r="T273" s="1026"/>
      <c r="U273" s="1026"/>
      <c r="V273" s="1026"/>
      <c r="W273" s="1026"/>
      <c r="X273" s="1026"/>
      <c r="Y273" s="1026"/>
      <c r="Z273" s="1026"/>
      <c r="AA273" s="926"/>
      <c r="AB273" s="979"/>
      <c r="AC273" s="983"/>
      <c r="AD273" s="983"/>
      <c r="AE273" s="983"/>
      <c r="AF273" s="983"/>
      <c r="AG273" s="984"/>
      <c r="AH273" s="908"/>
    </row>
    <row r="274" spans="1:34" ht="22.5" customHeight="1" x14ac:dyDescent="0.25">
      <c r="A274" s="541"/>
      <c r="B274" s="635"/>
      <c r="C274" s="542" t="s">
        <v>386</v>
      </c>
      <c r="D274" s="725" t="s">
        <v>387</v>
      </c>
      <c r="E274" s="560" t="s">
        <v>383</v>
      </c>
      <c r="F274" s="317">
        <v>2500</v>
      </c>
      <c r="G274" s="598" t="s">
        <v>50</v>
      </c>
      <c r="H274" s="259"/>
      <c r="I274" s="88"/>
      <c r="J274" s="467"/>
      <c r="K274" s="468"/>
      <c r="L274" s="41"/>
      <c r="M274" s="38"/>
      <c r="N274" s="38"/>
      <c r="O274" s="44"/>
      <c r="P274" s="924"/>
      <c r="Q274" s="1026"/>
      <c r="R274" s="1026"/>
      <c r="S274" s="1026"/>
      <c r="T274" s="1026"/>
      <c r="U274" s="1026"/>
      <c r="V274" s="1026"/>
      <c r="W274" s="1026"/>
      <c r="X274" s="1026"/>
      <c r="Y274" s="1026"/>
      <c r="Z274" s="1026"/>
      <c r="AA274" s="926"/>
      <c r="AB274" s="979"/>
      <c r="AC274" s="983"/>
      <c r="AD274" s="983"/>
      <c r="AE274" s="983"/>
      <c r="AF274" s="983"/>
      <c r="AG274" s="984"/>
      <c r="AH274" s="908"/>
    </row>
    <row r="275" spans="1:34" ht="21" x14ac:dyDescent="0.25">
      <c r="A275" s="541"/>
      <c r="B275" s="635"/>
      <c r="C275" s="564" t="s">
        <v>388</v>
      </c>
      <c r="D275" s="725" t="s">
        <v>389</v>
      </c>
      <c r="E275" s="560" t="s">
        <v>383</v>
      </c>
      <c r="F275" s="317">
        <v>2500</v>
      </c>
      <c r="G275" s="598" t="s">
        <v>50</v>
      </c>
      <c r="H275" s="259"/>
      <c r="I275" s="88"/>
      <c r="J275" s="467"/>
      <c r="K275" s="468"/>
      <c r="L275" s="41"/>
      <c r="M275" s="38"/>
      <c r="N275" s="38"/>
      <c r="O275" s="44"/>
      <c r="P275" s="924"/>
      <c r="Q275" s="1026"/>
      <c r="R275" s="1026"/>
      <c r="S275" s="1026"/>
      <c r="T275" s="1026"/>
      <c r="U275" s="1026"/>
      <c r="V275" s="1026"/>
      <c r="W275" s="1026"/>
      <c r="X275" s="1026"/>
      <c r="Y275" s="1026"/>
      <c r="Z275" s="1026"/>
      <c r="AA275" s="926"/>
      <c r="AB275" s="979"/>
      <c r="AC275" s="983"/>
      <c r="AD275" s="983"/>
      <c r="AE275" s="983"/>
      <c r="AF275" s="983"/>
      <c r="AG275" s="984"/>
      <c r="AH275" s="908"/>
    </row>
    <row r="276" spans="1:34" ht="23.25" customHeight="1" thickBot="1" x14ac:dyDescent="0.3">
      <c r="A276" s="541"/>
      <c r="B276" s="635" t="s">
        <v>390</v>
      </c>
      <c r="C276" s="564" t="s">
        <v>391</v>
      </c>
      <c r="D276" s="725" t="s">
        <v>392</v>
      </c>
      <c r="E276" s="560" t="s">
        <v>383</v>
      </c>
      <c r="F276" s="317">
        <v>2500</v>
      </c>
      <c r="G276" s="598" t="s">
        <v>50</v>
      </c>
      <c r="H276" s="259"/>
      <c r="I276" s="88"/>
      <c r="J276" s="467"/>
      <c r="K276" s="468"/>
      <c r="L276" s="41"/>
      <c r="M276" s="38"/>
      <c r="N276" s="38"/>
      <c r="O276" s="44"/>
      <c r="P276" s="924"/>
      <c r="Q276" s="1026"/>
      <c r="R276" s="1026"/>
      <c r="S276" s="1026"/>
      <c r="T276" s="1026"/>
      <c r="U276" s="1026"/>
      <c r="V276" s="1026"/>
      <c r="W276" s="1026"/>
      <c r="X276" s="1026"/>
      <c r="Y276" s="1026"/>
      <c r="Z276" s="1026"/>
      <c r="AA276" s="926"/>
      <c r="AB276" s="979"/>
      <c r="AC276" s="983"/>
      <c r="AD276" s="983"/>
      <c r="AE276" s="983"/>
      <c r="AF276" s="983"/>
      <c r="AG276" s="984"/>
      <c r="AH276" s="908"/>
    </row>
    <row r="277" spans="1:34" ht="13.5" customHeight="1" thickBot="1" x14ac:dyDescent="0.3">
      <c r="A277" s="555">
        <v>78325</v>
      </c>
      <c r="B277" s="635" t="s">
        <v>393</v>
      </c>
      <c r="C277" s="726"/>
      <c r="D277" s="727"/>
      <c r="E277" s="721"/>
      <c r="F277" s="628">
        <v>2500</v>
      </c>
      <c r="G277" s="598" t="s">
        <v>50</v>
      </c>
      <c r="H277" s="271">
        <v>10</v>
      </c>
      <c r="I277" s="435">
        <f>H277</f>
        <v>10</v>
      </c>
      <c r="J277" s="476"/>
      <c r="K277" s="462">
        <v>0</v>
      </c>
      <c r="L277" s="41">
        <f>IF(K277&gt;0,$N$2,0)</f>
        <v>0</v>
      </c>
      <c r="M277" s="38">
        <f>K277+L277</f>
        <v>0</v>
      </c>
      <c r="N277" s="38">
        <f>M277*I277</f>
        <v>0</v>
      </c>
      <c r="O277" s="44">
        <f>M277/F277</f>
        <v>0</v>
      </c>
      <c r="P277" s="924"/>
      <c r="Q277" s="253">
        <f t="shared" ref="Q277:Q281" si="92">AA277*2</f>
        <v>718</v>
      </c>
      <c r="R277" s="253">
        <v>1407</v>
      </c>
      <c r="S277" s="253">
        <v>446</v>
      </c>
      <c r="T277" s="965">
        <v>791</v>
      </c>
      <c r="U277" s="965">
        <v>850</v>
      </c>
      <c r="V277" s="965">
        <v>656</v>
      </c>
      <c r="W277" s="253">
        <v>1282</v>
      </c>
      <c r="X277" s="253">
        <v>736</v>
      </c>
      <c r="Y277" s="125">
        <v>905</v>
      </c>
      <c r="Z277" s="253">
        <v>1000</v>
      </c>
      <c r="AA277" s="926">
        <f>SUM(AB277:AG277)</f>
        <v>359</v>
      </c>
      <c r="AB277" s="979">
        <v>0</v>
      </c>
      <c r="AC277" s="983">
        <v>285</v>
      </c>
      <c r="AD277" s="983">
        <v>0</v>
      </c>
      <c r="AE277" s="983">
        <v>0</v>
      </c>
      <c r="AF277" s="983">
        <v>74</v>
      </c>
      <c r="AG277" s="984"/>
      <c r="AH277" s="908"/>
    </row>
    <row r="278" spans="1:34" ht="13.5" customHeight="1" thickBot="1" x14ac:dyDescent="0.3">
      <c r="A278" s="555">
        <v>78326</v>
      </c>
      <c r="B278" s="635" t="s">
        <v>394</v>
      </c>
      <c r="C278" s="726"/>
      <c r="D278" s="727"/>
      <c r="E278" s="721"/>
      <c r="F278" s="628">
        <v>2500</v>
      </c>
      <c r="G278" s="598" t="s">
        <v>50</v>
      </c>
      <c r="H278" s="271">
        <v>0</v>
      </c>
      <c r="I278" s="435">
        <f>H278</f>
        <v>0</v>
      </c>
      <c r="J278" s="461"/>
      <c r="K278" s="462">
        <v>0</v>
      </c>
      <c r="L278" s="41">
        <f>IF(K278&gt;0,$N$2,0)</f>
        <v>0</v>
      </c>
      <c r="M278" s="38">
        <f>K278+L278</f>
        <v>0</v>
      </c>
      <c r="N278" s="38">
        <f>M278*I278</f>
        <v>0</v>
      </c>
      <c r="O278" s="44">
        <f>M278/F278</f>
        <v>0</v>
      </c>
      <c r="P278" s="924"/>
      <c r="Q278" s="253">
        <f t="shared" si="92"/>
        <v>1050</v>
      </c>
      <c r="R278" s="925">
        <v>1042</v>
      </c>
      <c r="S278" s="925">
        <v>60</v>
      </c>
      <c r="T278" s="965">
        <v>135</v>
      </c>
      <c r="U278" s="965">
        <v>392</v>
      </c>
      <c r="V278" s="965">
        <v>250</v>
      </c>
      <c r="W278" s="925">
        <v>944</v>
      </c>
      <c r="X278" s="253">
        <v>730</v>
      </c>
      <c r="Y278" s="125">
        <v>681</v>
      </c>
      <c r="Z278" s="253">
        <v>1221</v>
      </c>
      <c r="AA278" s="926">
        <f>SUM(AB278:AG278)</f>
        <v>525</v>
      </c>
      <c r="AB278" s="979">
        <v>23</v>
      </c>
      <c r="AC278" s="983">
        <v>489</v>
      </c>
      <c r="AD278" s="983">
        <v>13</v>
      </c>
      <c r="AE278" s="983">
        <v>0</v>
      </c>
      <c r="AF278" s="983">
        <v>0</v>
      </c>
      <c r="AG278" s="984"/>
      <c r="AH278" s="908"/>
    </row>
    <row r="279" spans="1:34" ht="13.5" customHeight="1" thickBot="1" x14ac:dyDescent="0.3">
      <c r="A279" s="555">
        <v>78327</v>
      </c>
      <c r="B279" s="635" t="s">
        <v>395</v>
      </c>
      <c r="C279" s="726"/>
      <c r="D279" s="727"/>
      <c r="E279" s="721"/>
      <c r="F279" s="628">
        <v>2500</v>
      </c>
      <c r="G279" s="598" t="s">
        <v>50</v>
      </c>
      <c r="H279" s="271">
        <v>0</v>
      </c>
      <c r="I279" s="435">
        <f>H279</f>
        <v>0</v>
      </c>
      <c r="J279" s="461"/>
      <c r="K279" s="462">
        <v>0</v>
      </c>
      <c r="L279" s="41">
        <f>IF(K279&gt;0,$N$2,0)</f>
        <v>0</v>
      </c>
      <c r="M279" s="38">
        <f>K279+L279</f>
        <v>0</v>
      </c>
      <c r="N279" s="38">
        <f>M279*I279</f>
        <v>0</v>
      </c>
      <c r="O279" s="44">
        <f>M279/F279</f>
        <v>0</v>
      </c>
      <c r="P279" s="924"/>
      <c r="Q279" s="253">
        <f t="shared" si="92"/>
        <v>0</v>
      </c>
      <c r="R279" s="925">
        <v>615</v>
      </c>
      <c r="S279" s="925">
        <v>0</v>
      </c>
      <c r="T279" s="965">
        <v>0</v>
      </c>
      <c r="U279" s="965">
        <v>0</v>
      </c>
      <c r="V279" s="965">
        <v>0</v>
      </c>
      <c r="W279" s="925">
        <v>0</v>
      </c>
      <c r="X279" s="253">
        <v>0</v>
      </c>
      <c r="Y279" s="125">
        <v>52</v>
      </c>
      <c r="Z279" s="253">
        <v>417</v>
      </c>
      <c r="AA279" s="926">
        <f>SUM(AB279:AG279)</f>
        <v>0</v>
      </c>
      <c r="AB279" s="979">
        <v>0</v>
      </c>
      <c r="AC279" s="983">
        <v>0</v>
      </c>
      <c r="AD279" s="983">
        <v>0</v>
      </c>
      <c r="AE279" s="983">
        <v>0</v>
      </c>
      <c r="AF279" s="983">
        <v>0</v>
      </c>
      <c r="AG279" s="984"/>
      <c r="AH279" s="908"/>
    </row>
    <row r="280" spans="1:34" ht="13.5" customHeight="1" thickBot="1" x14ac:dyDescent="0.3">
      <c r="A280" s="555">
        <v>78328</v>
      </c>
      <c r="B280" s="635" t="s">
        <v>396</v>
      </c>
      <c r="C280" s="726"/>
      <c r="D280" s="727"/>
      <c r="E280" s="721"/>
      <c r="F280" s="628">
        <v>2500</v>
      </c>
      <c r="G280" s="598" t="s">
        <v>50</v>
      </c>
      <c r="H280" s="271">
        <v>5</v>
      </c>
      <c r="I280" s="435">
        <f>H280</f>
        <v>5</v>
      </c>
      <c r="J280" s="461"/>
      <c r="K280" s="462">
        <v>0</v>
      </c>
      <c r="L280" s="41">
        <f>IF(K280&gt;0,$N$2,0)</f>
        <v>0</v>
      </c>
      <c r="M280" s="38">
        <f>K280+L280</f>
        <v>0</v>
      </c>
      <c r="N280" s="38">
        <f>M280*I280</f>
        <v>0</v>
      </c>
      <c r="O280" s="44">
        <f>M280/F280</f>
        <v>0</v>
      </c>
      <c r="P280" s="924"/>
      <c r="Q280" s="253">
        <f t="shared" si="92"/>
        <v>1476</v>
      </c>
      <c r="R280" s="925">
        <v>655</v>
      </c>
      <c r="S280" s="925">
        <v>0</v>
      </c>
      <c r="T280" s="965">
        <v>0</v>
      </c>
      <c r="U280" s="965">
        <v>384</v>
      </c>
      <c r="V280" s="965">
        <v>192</v>
      </c>
      <c r="W280" s="925">
        <v>826</v>
      </c>
      <c r="X280" s="253">
        <v>986</v>
      </c>
      <c r="Y280" s="125">
        <v>343</v>
      </c>
      <c r="Z280" s="253">
        <v>0</v>
      </c>
      <c r="AA280" s="926">
        <f>SUM(AB280:AG280)</f>
        <v>738</v>
      </c>
      <c r="AB280" s="979">
        <v>0</v>
      </c>
      <c r="AC280" s="983">
        <v>594</v>
      </c>
      <c r="AD280" s="983">
        <v>144</v>
      </c>
      <c r="AE280" s="983">
        <v>0</v>
      </c>
      <c r="AF280" s="983">
        <v>0</v>
      </c>
      <c r="AG280" s="984"/>
      <c r="AH280" s="908"/>
    </row>
    <row r="281" spans="1:34" ht="13.5" customHeight="1" thickBot="1" x14ac:dyDescent="0.3">
      <c r="A281" s="555">
        <v>78329</v>
      </c>
      <c r="B281" s="635" t="s">
        <v>397</v>
      </c>
      <c r="C281" s="726"/>
      <c r="D281" s="727"/>
      <c r="E281" s="721"/>
      <c r="F281" s="628">
        <v>2500</v>
      </c>
      <c r="G281" s="598" t="s">
        <v>50</v>
      </c>
      <c r="H281" s="271">
        <v>0</v>
      </c>
      <c r="I281" s="435">
        <f>H281</f>
        <v>0</v>
      </c>
      <c r="J281" s="461"/>
      <c r="K281" s="462">
        <v>0</v>
      </c>
      <c r="L281" s="41">
        <f>IF(K281&gt;0,$N$2,0)</f>
        <v>0</v>
      </c>
      <c r="M281" s="38">
        <f>K281+L281</f>
        <v>0</v>
      </c>
      <c r="N281" s="38">
        <f>M281*I281</f>
        <v>0</v>
      </c>
      <c r="O281" s="44">
        <f>M281/F281</f>
        <v>0</v>
      </c>
      <c r="P281" s="924"/>
      <c r="Q281" s="253">
        <f t="shared" si="92"/>
        <v>122</v>
      </c>
      <c r="R281" s="925">
        <v>1027</v>
      </c>
      <c r="S281" s="925">
        <v>624</v>
      </c>
      <c r="T281" s="965">
        <v>547</v>
      </c>
      <c r="U281" s="965">
        <v>344</v>
      </c>
      <c r="V281" s="965">
        <v>196</v>
      </c>
      <c r="W281" s="925">
        <v>48</v>
      </c>
      <c r="X281" s="253">
        <v>858</v>
      </c>
      <c r="Y281" s="125">
        <v>0</v>
      </c>
      <c r="Z281" s="253">
        <v>12</v>
      </c>
      <c r="AA281" s="926">
        <f>SUM(AB281:AG281)</f>
        <v>61</v>
      </c>
      <c r="AB281" s="979">
        <v>0</v>
      </c>
      <c r="AC281" s="983">
        <v>0</v>
      </c>
      <c r="AD281" s="983">
        <v>0</v>
      </c>
      <c r="AE281" s="983">
        <v>0</v>
      </c>
      <c r="AF281" s="983">
        <v>0</v>
      </c>
      <c r="AG281" s="984">
        <v>61</v>
      </c>
      <c r="AH281" s="908"/>
    </row>
    <row r="282" spans="1:34" ht="13.5" customHeight="1" thickBot="1" x14ac:dyDescent="0.3">
      <c r="A282" s="549"/>
      <c r="B282" s="563"/>
      <c r="C282" s="563"/>
      <c r="D282" s="724"/>
      <c r="E282" s="575"/>
      <c r="F282" s="574"/>
      <c r="G282" s="569"/>
      <c r="H282" s="257"/>
      <c r="I282" s="441"/>
      <c r="J282" s="469"/>
      <c r="K282" s="505"/>
      <c r="L282" s="50"/>
      <c r="M282" s="50"/>
      <c r="N282" s="50"/>
      <c r="O282" s="56"/>
      <c r="P282" s="924"/>
      <c r="Q282" s="1027"/>
      <c r="R282" s="1027"/>
      <c r="S282" s="1027"/>
      <c r="T282" s="1027"/>
      <c r="U282" s="1027"/>
      <c r="V282" s="1027"/>
      <c r="W282" s="1027"/>
      <c r="X282" s="1027"/>
      <c r="Y282" s="132"/>
      <c r="Z282" s="1027"/>
      <c r="AA282" s="926"/>
      <c r="AB282" s="1057"/>
      <c r="AC282" s="1058"/>
      <c r="AD282" s="1058"/>
      <c r="AE282" s="1058"/>
      <c r="AF282" s="1058"/>
      <c r="AG282" s="1018"/>
      <c r="AH282" s="908"/>
    </row>
    <row r="283" spans="1:34" ht="13.5" customHeight="1" thickBot="1" x14ac:dyDescent="0.3">
      <c r="A283" s="555">
        <v>78335</v>
      </c>
      <c r="B283" s="567" t="s">
        <v>398</v>
      </c>
      <c r="C283" s="538" t="s">
        <v>78</v>
      </c>
      <c r="D283" s="728"/>
      <c r="E283" s="560" t="s">
        <v>399</v>
      </c>
      <c r="F283" s="317">
        <v>6000</v>
      </c>
      <c r="G283" s="598" t="s">
        <v>50</v>
      </c>
      <c r="H283" s="258">
        <v>10</v>
      </c>
      <c r="I283" s="82"/>
      <c r="J283" s="485"/>
      <c r="K283" s="486"/>
      <c r="L283" s="68"/>
      <c r="M283" s="31"/>
      <c r="N283" s="31"/>
      <c r="O283" s="70"/>
      <c r="P283" s="924"/>
      <c r="Q283" s="253">
        <f>AA283*2</f>
        <v>420</v>
      </c>
      <c r="R283" s="925">
        <v>1027</v>
      </c>
      <c r="S283" s="925">
        <v>272</v>
      </c>
      <c r="T283" s="965">
        <v>750</v>
      </c>
      <c r="U283" s="965">
        <v>1366</v>
      </c>
      <c r="V283" s="965">
        <v>763</v>
      </c>
      <c r="W283" s="925">
        <v>366</v>
      </c>
      <c r="X283" s="254">
        <v>268</v>
      </c>
      <c r="Y283" s="123">
        <v>238</v>
      </c>
      <c r="Z283" s="254">
        <v>452</v>
      </c>
      <c r="AA283" s="926">
        <f>SUM(AB283:AG283)</f>
        <v>210</v>
      </c>
      <c r="AB283" s="927">
        <v>15</v>
      </c>
      <c r="AC283" s="928">
        <v>119</v>
      </c>
      <c r="AD283" s="929">
        <v>5</v>
      </c>
      <c r="AE283" s="929">
        <v>2</v>
      </c>
      <c r="AF283" s="929">
        <v>59</v>
      </c>
      <c r="AG283" s="1059">
        <v>10</v>
      </c>
      <c r="AH283" s="908"/>
    </row>
    <row r="284" spans="1:34" ht="12.75" customHeight="1" x14ac:dyDescent="0.25">
      <c r="A284" s="541" t="s">
        <v>79</v>
      </c>
      <c r="B284" s="542" t="s">
        <v>400</v>
      </c>
      <c r="C284" s="721"/>
      <c r="D284" s="729"/>
      <c r="E284" s="650" t="s">
        <v>399</v>
      </c>
      <c r="F284" s="628">
        <v>6000</v>
      </c>
      <c r="G284" s="598" t="s">
        <v>50</v>
      </c>
      <c r="H284" s="259"/>
      <c r="I284" s="435">
        <f>$H$283*$F$283/F284</f>
        <v>10</v>
      </c>
      <c r="J284" s="461"/>
      <c r="K284" s="462">
        <v>0</v>
      </c>
      <c r="L284" s="41">
        <f>IF(K284&gt;0,$N$2,0)</f>
        <v>0</v>
      </c>
      <c r="M284" s="38">
        <f>K284+L284</f>
        <v>0</v>
      </c>
      <c r="N284" s="38">
        <f>M284*I284</f>
        <v>0</v>
      </c>
      <c r="O284" s="44">
        <f>M284/F284</f>
        <v>0</v>
      </c>
      <c r="P284" s="924"/>
      <c r="Q284" s="1026"/>
      <c r="R284" s="1026"/>
      <c r="S284" s="1026"/>
      <c r="T284" s="1026"/>
      <c r="U284" s="1026"/>
      <c r="V284" s="1026"/>
      <c r="W284" s="1026"/>
      <c r="X284" s="1026"/>
      <c r="Y284" s="1026"/>
      <c r="Z284" s="1026"/>
      <c r="AA284" s="926"/>
      <c r="AB284" s="932"/>
      <c r="AC284" s="933"/>
      <c r="AD284" s="467"/>
      <c r="AE284" s="467"/>
      <c r="AF284" s="467"/>
      <c r="AG284" s="934"/>
      <c r="AH284" s="908"/>
    </row>
    <row r="285" spans="1:34" ht="12.75" customHeight="1" x14ac:dyDescent="0.25">
      <c r="A285" s="541"/>
      <c r="B285" s="542"/>
      <c r="C285" s="542" t="s">
        <v>80</v>
      </c>
      <c r="D285" s="317" t="s">
        <v>401</v>
      </c>
      <c r="E285" s="560" t="s">
        <v>399</v>
      </c>
      <c r="F285" s="317">
        <v>6000</v>
      </c>
      <c r="G285" s="598" t="s">
        <v>50</v>
      </c>
      <c r="H285" s="259"/>
      <c r="I285" s="435">
        <f>$H$283*$F$283/F285</f>
        <v>10</v>
      </c>
      <c r="J285" s="461"/>
      <c r="K285" s="462">
        <v>0</v>
      </c>
      <c r="L285" s="41">
        <f>IF(K285&gt;0,$N$2,0)</f>
        <v>0</v>
      </c>
      <c r="M285" s="38">
        <f>K285+L285</f>
        <v>0</v>
      </c>
      <c r="N285" s="38">
        <f>M285*I285</f>
        <v>0</v>
      </c>
      <c r="O285" s="44">
        <f>M285/F285</f>
        <v>0</v>
      </c>
      <c r="P285" s="924"/>
      <c r="Q285" s="1026"/>
      <c r="R285" s="1026"/>
      <c r="S285" s="1026"/>
      <c r="T285" s="1026"/>
      <c r="U285" s="1026"/>
      <c r="V285" s="1026"/>
      <c r="W285" s="1026"/>
      <c r="X285" s="1026"/>
      <c r="Y285" s="1026"/>
      <c r="Z285" s="1026"/>
      <c r="AA285" s="926"/>
      <c r="AB285" s="932"/>
      <c r="AC285" s="933"/>
      <c r="AD285" s="467"/>
      <c r="AE285" s="467"/>
      <c r="AF285" s="467"/>
      <c r="AG285" s="934"/>
      <c r="AH285" s="908"/>
    </row>
    <row r="286" spans="1:34" ht="12.75" customHeight="1" x14ac:dyDescent="0.25">
      <c r="A286" s="541"/>
      <c r="B286" s="542"/>
      <c r="C286" s="542" t="s">
        <v>391</v>
      </c>
      <c r="D286" s="317">
        <v>2110</v>
      </c>
      <c r="E286" s="560" t="s">
        <v>399</v>
      </c>
      <c r="F286" s="317">
        <v>6000</v>
      </c>
      <c r="G286" s="598" t="s">
        <v>50</v>
      </c>
      <c r="H286" s="259"/>
      <c r="I286" s="435">
        <f>$H$283*$F$283/F286</f>
        <v>10</v>
      </c>
      <c r="J286" s="461"/>
      <c r="K286" s="462">
        <v>0</v>
      </c>
      <c r="L286" s="41">
        <f>IF(K286&gt;0,$N$2,0)</f>
        <v>0</v>
      </c>
      <c r="M286" s="38">
        <f>K286+L286</f>
        <v>0</v>
      </c>
      <c r="N286" s="38">
        <f>M286*I286</f>
        <v>0</v>
      </c>
      <c r="O286" s="44">
        <f>M286/F286</f>
        <v>0</v>
      </c>
      <c r="P286" s="924"/>
      <c r="Q286" s="1026"/>
      <c r="R286" s="1026"/>
      <c r="S286" s="1026"/>
      <c r="T286" s="1026"/>
      <c r="U286" s="1026"/>
      <c r="V286" s="1026"/>
      <c r="W286" s="1026"/>
      <c r="X286" s="1026"/>
      <c r="Y286" s="1026"/>
      <c r="Z286" s="1026"/>
      <c r="AA286" s="926"/>
      <c r="AB286" s="932"/>
      <c r="AC286" s="933"/>
      <c r="AD286" s="467"/>
      <c r="AE286" s="467"/>
      <c r="AF286" s="467"/>
      <c r="AG286" s="934"/>
      <c r="AH286" s="908"/>
    </row>
    <row r="287" spans="1:34" ht="13.5" customHeight="1" thickBot="1" x14ac:dyDescent="0.3">
      <c r="A287" s="549"/>
      <c r="B287" s="563"/>
      <c r="C287" s="563"/>
      <c r="D287" s="574"/>
      <c r="E287" s="575"/>
      <c r="F287" s="574"/>
      <c r="G287" s="569"/>
      <c r="H287" s="257"/>
      <c r="I287" s="441"/>
      <c r="J287" s="469"/>
      <c r="K287" s="505"/>
      <c r="L287" s="50"/>
      <c r="M287" s="50"/>
      <c r="N287" s="50"/>
      <c r="O287" s="56"/>
      <c r="P287" s="924"/>
      <c r="Q287" s="1027"/>
      <c r="R287" s="1027"/>
      <c r="S287" s="1027"/>
      <c r="T287" s="1027"/>
      <c r="U287" s="1027"/>
      <c r="V287" s="1027"/>
      <c r="W287" s="1027"/>
      <c r="X287" s="1027"/>
      <c r="Y287" s="1027"/>
      <c r="Z287" s="1027"/>
      <c r="AA287" s="926"/>
      <c r="AB287" s="947"/>
      <c r="AC287" s="948"/>
      <c r="AD287" s="463"/>
      <c r="AE287" s="463"/>
      <c r="AF287" s="463"/>
      <c r="AG287" s="949"/>
      <c r="AH287" s="908"/>
    </row>
    <row r="288" spans="1:34" ht="13.5" customHeight="1" thickBot="1" x14ac:dyDescent="0.3">
      <c r="A288" s="730" t="s">
        <v>402</v>
      </c>
      <c r="B288" s="731"/>
      <c r="C288" s="682"/>
      <c r="D288" s="732"/>
      <c r="E288" s="683"/>
      <c r="F288" s="684"/>
      <c r="G288" s="682"/>
      <c r="H288" s="341"/>
      <c r="I288" s="445"/>
      <c r="J288" s="498"/>
      <c r="K288" s="475"/>
      <c r="L288" s="337"/>
      <c r="M288" s="337"/>
      <c r="N288" s="337"/>
      <c r="O288" s="338"/>
      <c r="P288" s="924"/>
      <c r="Q288" s="420"/>
      <c r="R288" s="420"/>
      <c r="S288" s="420"/>
      <c r="T288" s="420"/>
      <c r="U288" s="420"/>
      <c r="V288" s="420"/>
      <c r="W288" s="420"/>
      <c r="X288" s="420"/>
      <c r="Y288" s="420"/>
      <c r="Z288" s="420"/>
      <c r="AA288" s="926"/>
      <c r="AB288" s="1050"/>
      <c r="AC288" s="1051"/>
      <c r="AD288" s="1052"/>
      <c r="AE288" s="1052"/>
      <c r="AF288" s="1052"/>
      <c r="AG288" s="1053"/>
      <c r="AH288" s="908"/>
    </row>
    <row r="289" spans="1:34" ht="13.5" customHeight="1" thickBot="1" x14ac:dyDescent="0.3">
      <c r="A289" s="652" t="s">
        <v>79</v>
      </c>
      <c r="B289" s="662" t="s">
        <v>403</v>
      </c>
      <c r="C289" s="538" t="s">
        <v>404</v>
      </c>
      <c r="D289" s="540" t="s">
        <v>405</v>
      </c>
      <c r="E289" s="558">
        <v>1000</v>
      </c>
      <c r="F289" s="540">
        <v>1000</v>
      </c>
      <c r="G289" s="538" t="s">
        <v>50</v>
      </c>
      <c r="H289" s="264"/>
      <c r="I289" s="84"/>
      <c r="J289" s="480"/>
      <c r="K289" s="481"/>
      <c r="L289" s="86"/>
      <c r="M289" s="85"/>
      <c r="N289" s="85"/>
      <c r="O289" s="87"/>
      <c r="P289" s="924"/>
      <c r="Q289" s="1055">
        <f>AA289*2</f>
        <v>31228</v>
      </c>
      <c r="R289" s="1055">
        <v>31549</v>
      </c>
      <c r="S289" s="1055">
        <v>10840</v>
      </c>
      <c r="T289" s="1055">
        <v>19675</v>
      </c>
      <c r="U289" s="1055">
        <v>13330</v>
      </c>
      <c r="V289" s="1055">
        <v>21938</v>
      </c>
      <c r="W289" s="1055">
        <v>33712</v>
      </c>
      <c r="X289" s="1055">
        <v>28994</v>
      </c>
      <c r="Y289" s="1055">
        <f>SUM(Y297:Y301)</f>
        <v>24369</v>
      </c>
      <c r="Z289" s="1055">
        <f>SUM(Z297:Z310)</f>
        <v>35356</v>
      </c>
      <c r="AA289" s="926">
        <f>SUM(AB289:AF289)</f>
        <v>15614</v>
      </c>
      <c r="AB289" s="1054">
        <f>SUM(AB297:AB310)</f>
        <v>1402</v>
      </c>
      <c r="AC289" s="1054">
        <f t="shared" ref="AC289:AG289" si="93">SUM(AC297:AC310)</f>
        <v>8831</v>
      </c>
      <c r="AD289" s="1054">
        <f t="shared" si="93"/>
        <v>1336</v>
      </c>
      <c r="AE289" s="1054">
        <f t="shared" si="93"/>
        <v>637</v>
      </c>
      <c r="AF289" s="1054">
        <f t="shared" si="93"/>
        <v>3408</v>
      </c>
      <c r="AG289" s="1054">
        <f t="shared" si="93"/>
        <v>143</v>
      </c>
      <c r="AH289" s="908"/>
    </row>
    <row r="290" spans="1:34" ht="12.75" customHeight="1" x14ac:dyDescent="0.25">
      <c r="A290" s="288"/>
      <c r="B290" s="656" t="s">
        <v>178</v>
      </c>
      <c r="C290" s="542" t="s">
        <v>295</v>
      </c>
      <c r="D290" s="314" t="s">
        <v>406</v>
      </c>
      <c r="E290" s="560">
        <v>1000</v>
      </c>
      <c r="F290" s="317">
        <v>1000</v>
      </c>
      <c r="G290" s="542" t="s">
        <v>50</v>
      </c>
      <c r="H290" s="259"/>
      <c r="I290" s="42"/>
      <c r="J290" s="467"/>
      <c r="K290" s="468"/>
      <c r="L290" s="41"/>
      <c r="M290" s="38"/>
      <c r="N290" s="38"/>
      <c r="O290" s="44"/>
      <c r="P290" s="924"/>
      <c r="Q290" s="995"/>
      <c r="R290" s="995"/>
      <c r="S290" s="995"/>
      <c r="T290" s="995"/>
      <c r="U290" s="995"/>
      <c r="V290" s="995"/>
      <c r="W290" s="995"/>
      <c r="X290" s="995"/>
      <c r="Y290" s="995"/>
      <c r="Z290" s="995"/>
      <c r="AA290" s="996"/>
      <c r="AB290" s="979"/>
      <c r="AC290" s="983"/>
      <c r="AD290" s="983"/>
      <c r="AE290" s="1044"/>
      <c r="AF290" s="983"/>
      <c r="AG290" s="984"/>
      <c r="AH290" s="908"/>
    </row>
    <row r="291" spans="1:34" ht="12.75" customHeight="1" x14ac:dyDescent="0.25">
      <c r="A291" s="541"/>
      <c r="B291" s="645" t="s">
        <v>887</v>
      </c>
      <c r="C291" s="542" t="s">
        <v>407</v>
      </c>
      <c r="D291" s="317" t="s">
        <v>408</v>
      </c>
      <c r="E291" s="560">
        <v>1000</v>
      </c>
      <c r="F291" s="317">
        <v>1000</v>
      </c>
      <c r="G291" s="542" t="s">
        <v>50</v>
      </c>
      <c r="H291" s="259"/>
      <c r="I291" s="42"/>
      <c r="J291" s="467"/>
      <c r="K291" s="468"/>
      <c r="L291" s="41"/>
      <c r="M291" s="38"/>
      <c r="N291" s="38"/>
      <c r="O291" s="44"/>
      <c r="P291" s="924"/>
      <c r="Q291" s="995"/>
      <c r="R291" s="995"/>
      <c r="S291" s="995"/>
      <c r="T291" s="995"/>
      <c r="U291" s="995"/>
      <c r="V291" s="995"/>
      <c r="W291" s="995"/>
      <c r="X291" s="995"/>
      <c r="Y291" s="995"/>
      <c r="Z291" s="995"/>
      <c r="AA291" s="996"/>
      <c r="AB291" s="979"/>
      <c r="AC291" s="983"/>
      <c r="AD291" s="983"/>
      <c r="AE291" s="1044"/>
      <c r="AF291" s="983"/>
      <c r="AG291" s="984"/>
      <c r="AH291" s="908"/>
    </row>
    <row r="292" spans="1:34" ht="12.75" customHeight="1" x14ac:dyDescent="0.25">
      <c r="A292" s="541"/>
      <c r="B292" s="542" t="s">
        <v>885</v>
      </c>
      <c r="C292" s="542" t="s">
        <v>409</v>
      </c>
      <c r="D292" s="317" t="s">
        <v>410</v>
      </c>
      <c r="E292" s="560">
        <v>1000</v>
      </c>
      <c r="F292" s="317">
        <v>1000</v>
      </c>
      <c r="G292" s="542" t="s">
        <v>50</v>
      </c>
      <c r="H292" s="259"/>
      <c r="I292" s="42"/>
      <c r="J292" s="467"/>
      <c r="K292" s="468"/>
      <c r="L292" s="41"/>
      <c r="M292" s="38"/>
      <c r="N292" s="38"/>
      <c r="O292" s="44"/>
      <c r="P292" s="924"/>
      <c r="Q292" s="995"/>
      <c r="R292" s="995"/>
      <c r="S292" s="995"/>
      <c r="T292" s="995"/>
      <c r="U292" s="995"/>
      <c r="V292" s="995"/>
      <c r="W292" s="995"/>
      <c r="X292" s="995"/>
      <c r="Y292" s="995"/>
      <c r="Z292" s="995"/>
      <c r="AA292" s="996"/>
      <c r="AB292" s="979"/>
      <c r="AC292" s="983"/>
      <c r="AD292" s="983"/>
      <c r="AE292" s="1044"/>
      <c r="AF292" s="983"/>
      <c r="AG292" s="984"/>
      <c r="AH292" s="908"/>
    </row>
    <row r="293" spans="1:34" ht="12.75" customHeight="1" x14ac:dyDescent="0.25">
      <c r="A293" s="541"/>
      <c r="B293" s="542" t="s">
        <v>886</v>
      </c>
      <c r="C293" s="542" t="s">
        <v>165</v>
      </c>
      <c r="D293" s="317" t="s">
        <v>411</v>
      </c>
      <c r="E293" s="560">
        <v>1000</v>
      </c>
      <c r="F293" s="317">
        <v>1000</v>
      </c>
      <c r="G293" s="542" t="s">
        <v>50</v>
      </c>
      <c r="H293" s="259"/>
      <c r="I293" s="42"/>
      <c r="J293" s="467"/>
      <c r="K293" s="468"/>
      <c r="L293" s="41"/>
      <c r="M293" s="38"/>
      <c r="N293" s="38"/>
      <c r="O293" s="44"/>
      <c r="P293" s="924"/>
      <c r="Q293" s="995"/>
      <c r="R293" s="995"/>
      <c r="S293" s="995"/>
      <c r="T293" s="995"/>
      <c r="U293" s="995"/>
      <c r="V293" s="995"/>
      <c r="W293" s="995"/>
      <c r="X293" s="995"/>
      <c r="Y293" s="995"/>
      <c r="Z293" s="995"/>
      <c r="AA293" s="996"/>
      <c r="AB293" s="979"/>
      <c r="AC293" s="983"/>
      <c r="AD293" s="983"/>
      <c r="AE293" s="1044"/>
      <c r="AF293" s="983"/>
      <c r="AG293" s="984"/>
      <c r="AH293" s="908"/>
    </row>
    <row r="294" spans="1:34" ht="12.75" customHeight="1" x14ac:dyDescent="0.25">
      <c r="A294" s="541"/>
      <c r="B294" s="542"/>
      <c r="C294" s="542" t="s">
        <v>412</v>
      </c>
      <c r="D294" s="314" t="s">
        <v>413</v>
      </c>
      <c r="E294" s="560" t="s">
        <v>142</v>
      </c>
      <c r="F294" s="317">
        <v>1000</v>
      </c>
      <c r="G294" s="542" t="s">
        <v>50</v>
      </c>
      <c r="H294" s="259"/>
      <c r="I294" s="42"/>
      <c r="J294" s="467"/>
      <c r="K294" s="468"/>
      <c r="L294" s="41"/>
      <c r="M294" s="38"/>
      <c r="N294" s="38"/>
      <c r="O294" s="44"/>
      <c r="P294" s="924"/>
      <c r="Q294" s="995"/>
      <c r="R294" s="995"/>
      <c r="S294" s="995"/>
      <c r="T294" s="995"/>
      <c r="U294" s="995"/>
      <c r="V294" s="995"/>
      <c r="W294" s="995"/>
      <c r="X294" s="995"/>
      <c r="Y294" s="995"/>
      <c r="Z294" s="995"/>
      <c r="AA294" s="996"/>
      <c r="AB294" s="979"/>
      <c r="AC294" s="983"/>
      <c r="AD294" s="983"/>
      <c r="AE294" s="1044"/>
      <c r="AF294" s="983"/>
      <c r="AG294" s="984"/>
      <c r="AH294" s="908"/>
    </row>
    <row r="295" spans="1:34" ht="12.75" customHeight="1" x14ac:dyDescent="0.25">
      <c r="A295" s="541"/>
      <c r="B295" s="635" t="s">
        <v>414</v>
      </c>
      <c r="C295" s="542"/>
      <c r="D295" s="317"/>
      <c r="E295" s="560"/>
      <c r="F295" s="317"/>
      <c r="G295" s="542"/>
      <c r="H295" s="259"/>
      <c r="I295" s="42"/>
      <c r="J295" s="467"/>
      <c r="K295" s="468"/>
      <c r="L295" s="41"/>
      <c r="M295" s="38"/>
      <c r="N295" s="38"/>
      <c r="O295" s="44"/>
      <c r="P295" s="924"/>
      <c r="Q295" s="995"/>
      <c r="R295" s="995"/>
      <c r="S295" s="995"/>
      <c r="T295" s="995"/>
      <c r="U295" s="995"/>
      <c r="V295" s="995"/>
      <c r="W295" s="995"/>
      <c r="X295" s="995"/>
      <c r="Y295" s="995"/>
      <c r="Z295" s="995"/>
      <c r="AA295" s="996"/>
      <c r="AB295" s="979"/>
      <c r="AC295" s="983"/>
      <c r="AD295" s="983"/>
      <c r="AE295" s="1044"/>
      <c r="AF295" s="983"/>
      <c r="AG295" s="984"/>
      <c r="AH295" s="908"/>
    </row>
    <row r="296" spans="1:34" ht="13.5" customHeight="1" thickBot="1" x14ac:dyDescent="0.3">
      <c r="A296" s="572"/>
      <c r="B296" s="544" t="s">
        <v>415</v>
      </c>
      <c r="C296" s="647" t="s">
        <v>172</v>
      </c>
      <c r="D296" s="647" t="s">
        <v>8</v>
      </c>
      <c r="E296" s="733"/>
      <c r="F296" s="734"/>
      <c r="G296" s="735"/>
      <c r="H296" s="257"/>
      <c r="I296" s="111"/>
      <c r="J296" s="478"/>
      <c r="K296" s="479"/>
      <c r="L296" s="102"/>
      <c r="M296" s="101"/>
      <c r="N296" s="101"/>
      <c r="O296" s="103"/>
      <c r="P296" s="924"/>
      <c r="Q296" s="995"/>
      <c r="R296" s="995"/>
      <c r="S296" s="995"/>
      <c r="T296" s="995"/>
      <c r="U296" s="995"/>
      <c r="V296" s="995"/>
      <c r="W296" s="995"/>
      <c r="X296" s="995"/>
      <c r="Y296" s="995"/>
      <c r="Z296" s="995"/>
      <c r="AA296" s="996"/>
      <c r="AB296" s="979"/>
      <c r="AC296" s="983"/>
      <c r="AD296" s="983"/>
      <c r="AE296" s="1044"/>
      <c r="AF296" s="983"/>
      <c r="AG296" s="984"/>
      <c r="AH296" s="908"/>
    </row>
    <row r="297" spans="1:34" ht="13.5" customHeight="1" thickBot="1" x14ac:dyDescent="0.3">
      <c r="A297" s="571">
        <v>78340</v>
      </c>
      <c r="B297" s="648" t="s">
        <v>416</v>
      </c>
      <c r="C297" s="650"/>
      <c r="D297" s="650"/>
      <c r="E297" s="736">
        <v>1000</v>
      </c>
      <c r="F297" s="737">
        <v>1000</v>
      </c>
      <c r="G297" s="738" t="s">
        <v>50</v>
      </c>
      <c r="H297" s="254">
        <v>220</v>
      </c>
      <c r="I297" s="447">
        <f>H297</f>
        <v>220</v>
      </c>
      <c r="J297" s="461"/>
      <c r="K297" s="462">
        <v>0</v>
      </c>
      <c r="L297" s="41">
        <f>IF(K297&gt;0,$N$2,0)</f>
        <v>0</v>
      </c>
      <c r="M297" s="38">
        <f>K297+L297</f>
        <v>0</v>
      </c>
      <c r="N297" s="38">
        <f>M297*I297</f>
        <v>0</v>
      </c>
      <c r="O297" s="44">
        <f>M297/F297</f>
        <v>0</v>
      </c>
      <c r="P297" s="924"/>
      <c r="Q297" s="253">
        <f>AA297*2</f>
        <v>8500</v>
      </c>
      <c r="R297" s="253">
        <v>10418</v>
      </c>
      <c r="S297" s="253">
        <v>5322</v>
      </c>
      <c r="T297" s="965">
        <v>5695</v>
      </c>
      <c r="U297" s="965">
        <v>7064</v>
      </c>
      <c r="V297" s="965">
        <v>7420</v>
      </c>
      <c r="W297" s="253">
        <v>18794</v>
      </c>
      <c r="X297" s="253">
        <v>14260</v>
      </c>
      <c r="Y297" s="125">
        <v>12460</v>
      </c>
      <c r="Z297" s="253">
        <v>14094</v>
      </c>
      <c r="AA297" s="926">
        <f>SUM(AB297:AG297)</f>
        <v>4250</v>
      </c>
      <c r="AB297" s="979">
        <v>360</v>
      </c>
      <c r="AC297" s="983">
        <v>1796</v>
      </c>
      <c r="AD297" s="983">
        <v>216</v>
      </c>
      <c r="AE297" s="983">
        <v>253</v>
      </c>
      <c r="AF297" s="983">
        <v>1620</v>
      </c>
      <c r="AG297" s="984">
        <v>5</v>
      </c>
      <c r="AH297" s="908"/>
    </row>
    <row r="298" spans="1:34" ht="13.5" customHeight="1" thickBot="1" x14ac:dyDescent="0.3">
      <c r="A298" s="571">
        <v>78360</v>
      </c>
      <c r="B298" s="648" t="s">
        <v>417</v>
      </c>
      <c r="C298" s="628"/>
      <c r="D298" s="628"/>
      <c r="E298" s="650">
        <v>1000</v>
      </c>
      <c r="F298" s="628">
        <v>1000</v>
      </c>
      <c r="G298" s="738" t="s">
        <v>50</v>
      </c>
      <c r="H298" s="254">
        <v>5</v>
      </c>
      <c r="I298" s="447">
        <f>H298</f>
        <v>5</v>
      </c>
      <c r="J298" s="461"/>
      <c r="K298" s="462">
        <v>0</v>
      </c>
      <c r="L298" s="41">
        <f>IF(K298&gt;0,$N$2,0)</f>
        <v>0</v>
      </c>
      <c r="M298" s="38">
        <f>K298+L298</f>
        <v>0</v>
      </c>
      <c r="N298" s="38">
        <f>M298*I298</f>
        <v>0</v>
      </c>
      <c r="O298" s="44">
        <f>M298/F298</f>
        <v>0</v>
      </c>
      <c r="P298" s="924"/>
      <c r="Q298" s="253">
        <f t="shared" ref="Q298:Q301" si="94">AA298*2</f>
        <v>112</v>
      </c>
      <c r="R298" s="925">
        <v>212</v>
      </c>
      <c r="S298" s="925">
        <v>70</v>
      </c>
      <c r="T298" s="965">
        <v>61</v>
      </c>
      <c r="U298" s="965">
        <v>18</v>
      </c>
      <c r="V298" s="965">
        <v>20</v>
      </c>
      <c r="W298" s="925">
        <v>180</v>
      </c>
      <c r="X298" s="253">
        <v>260</v>
      </c>
      <c r="Y298" s="125">
        <v>377</v>
      </c>
      <c r="Z298" s="253">
        <v>253</v>
      </c>
      <c r="AA298" s="926">
        <f>SUM(AB298:AG298)</f>
        <v>56</v>
      </c>
      <c r="AB298" s="979">
        <v>0</v>
      </c>
      <c r="AC298" s="983">
        <v>45</v>
      </c>
      <c r="AD298" s="983">
        <v>0</v>
      </c>
      <c r="AE298" s="983">
        <v>0</v>
      </c>
      <c r="AF298" s="983">
        <v>10</v>
      </c>
      <c r="AG298" s="984">
        <v>1</v>
      </c>
      <c r="AH298" s="908"/>
    </row>
    <row r="299" spans="1:34" ht="13.5" customHeight="1" thickBot="1" x14ac:dyDescent="0.3">
      <c r="A299" s="571">
        <v>78365</v>
      </c>
      <c r="B299" s="648" t="s">
        <v>418</v>
      </c>
      <c r="C299" s="628"/>
      <c r="D299" s="628"/>
      <c r="E299" s="650">
        <v>1000</v>
      </c>
      <c r="F299" s="628">
        <v>1000</v>
      </c>
      <c r="G299" s="738" t="s">
        <v>50</v>
      </c>
      <c r="H299" s="254">
        <v>100</v>
      </c>
      <c r="I299" s="447">
        <f>H299</f>
        <v>100</v>
      </c>
      <c r="J299" s="461"/>
      <c r="K299" s="462">
        <v>0</v>
      </c>
      <c r="L299" s="41">
        <f>IF(K299&gt;0,$N$2,0)</f>
        <v>0</v>
      </c>
      <c r="M299" s="38">
        <f>K299+L299</f>
        <v>0</v>
      </c>
      <c r="N299" s="38">
        <f>M299*I299</f>
        <v>0</v>
      </c>
      <c r="O299" s="44">
        <f>M299/F299</f>
        <v>0</v>
      </c>
      <c r="P299" s="924"/>
      <c r="Q299" s="253">
        <f t="shared" si="94"/>
        <v>7254</v>
      </c>
      <c r="R299" s="925">
        <v>6529</v>
      </c>
      <c r="S299" s="925">
        <v>4644</v>
      </c>
      <c r="T299" s="965">
        <v>5224</v>
      </c>
      <c r="U299" s="965">
        <v>5112</v>
      </c>
      <c r="V299" s="965">
        <v>4532</v>
      </c>
      <c r="W299" s="925">
        <v>12992</v>
      </c>
      <c r="X299" s="253">
        <v>11792</v>
      </c>
      <c r="Y299" s="125">
        <v>10006</v>
      </c>
      <c r="Z299" s="253">
        <v>11589</v>
      </c>
      <c r="AA299" s="926">
        <f>SUM(AB299:AG299)</f>
        <v>3627</v>
      </c>
      <c r="AB299" s="979">
        <v>352</v>
      </c>
      <c r="AC299" s="983">
        <v>1249</v>
      </c>
      <c r="AD299" s="983">
        <v>578</v>
      </c>
      <c r="AE299" s="983">
        <v>220</v>
      </c>
      <c r="AF299" s="983">
        <v>1183</v>
      </c>
      <c r="AG299" s="984">
        <v>45</v>
      </c>
      <c r="AH299" s="908"/>
    </row>
    <row r="300" spans="1:34" ht="13.5" customHeight="1" thickBot="1" x14ac:dyDescent="0.3">
      <c r="A300" s="571">
        <v>78385</v>
      </c>
      <c r="B300" s="648" t="s">
        <v>419</v>
      </c>
      <c r="C300" s="650"/>
      <c r="D300" s="650"/>
      <c r="E300" s="650">
        <v>1000</v>
      </c>
      <c r="F300" s="628">
        <v>1000</v>
      </c>
      <c r="G300" s="738" t="s">
        <v>50</v>
      </c>
      <c r="H300" s="254">
        <v>0</v>
      </c>
      <c r="I300" s="447">
        <f>H300</f>
        <v>0</v>
      </c>
      <c r="J300" s="461"/>
      <c r="K300" s="462">
        <v>0</v>
      </c>
      <c r="L300" s="41">
        <f>IF(K300&gt;0,$N$2,0)</f>
        <v>0</v>
      </c>
      <c r="M300" s="38">
        <f>K300+L300</f>
        <v>0</v>
      </c>
      <c r="N300" s="38">
        <f>M300*I300</f>
        <v>0</v>
      </c>
      <c r="O300" s="44">
        <f>M300/F300</f>
        <v>0</v>
      </c>
      <c r="P300" s="924"/>
      <c r="Q300" s="253">
        <f t="shared" si="94"/>
        <v>2844</v>
      </c>
      <c r="R300" s="925">
        <v>1042</v>
      </c>
      <c r="S300" s="925">
        <v>326</v>
      </c>
      <c r="T300" s="965">
        <v>265</v>
      </c>
      <c r="U300" s="965">
        <v>736</v>
      </c>
      <c r="V300" s="965">
        <v>37</v>
      </c>
      <c r="W300" s="925">
        <v>586</v>
      </c>
      <c r="X300" s="253">
        <v>0</v>
      </c>
      <c r="Y300" s="125">
        <v>46</v>
      </c>
      <c r="Z300" s="253">
        <v>161</v>
      </c>
      <c r="AA300" s="926">
        <f>SUM(AB300:AG300)</f>
        <v>1422</v>
      </c>
      <c r="AB300" s="979">
        <v>0</v>
      </c>
      <c r="AC300" s="983">
        <v>1306</v>
      </c>
      <c r="AD300" s="983">
        <v>0</v>
      </c>
      <c r="AE300" s="983">
        <v>0</v>
      </c>
      <c r="AF300" s="983">
        <v>116</v>
      </c>
      <c r="AG300" s="984">
        <v>0</v>
      </c>
      <c r="AH300" s="908"/>
    </row>
    <row r="301" spans="1:34" ht="13.5" customHeight="1" thickBot="1" x14ac:dyDescent="0.3">
      <c r="A301" s="571">
        <v>78395</v>
      </c>
      <c r="B301" s="648" t="s">
        <v>420</v>
      </c>
      <c r="C301" s="650"/>
      <c r="D301" s="650"/>
      <c r="E301" s="650">
        <v>1000</v>
      </c>
      <c r="F301" s="628">
        <v>1000</v>
      </c>
      <c r="G301" s="738" t="s">
        <v>50</v>
      </c>
      <c r="H301" s="254">
        <v>0</v>
      </c>
      <c r="I301" s="447">
        <f>H301</f>
        <v>0</v>
      </c>
      <c r="J301" s="461"/>
      <c r="K301" s="462">
        <v>0</v>
      </c>
      <c r="L301" s="41">
        <f>IF(K301&gt;0,$N$2,0)</f>
        <v>0</v>
      </c>
      <c r="M301" s="38">
        <f>K301+L301</f>
        <v>0</v>
      </c>
      <c r="N301" s="38">
        <f>M301*I301</f>
        <v>0</v>
      </c>
      <c r="O301" s="44">
        <f>M301/F301</f>
        <v>0</v>
      </c>
      <c r="P301" s="924"/>
      <c r="Q301" s="253">
        <f t="shared" si="94"/>
        <v>1748</v>
      </c>
      <c r="R301" s="925">
        <v>1865</v>
      </c>
      <c r="S301" s="925">
        <v>478</v>
      </c>
      <c r="T301" s="965">
        <v>1076</v>
      </c>
      <c r="U301" s="965">
        <v>400</v>
      </c>
      <c r="V301" s="965">
        <v>767</v>
      </c>
      <c r="W301" s="925">
        <v>1160</v>
      </c>
      <c r="X301" s="253">
        <v>2682</v>
      </c>
      <c r="Y301" s="125">
        <v>1480</v>
      </c>
      <c r="Z301" s="253">
        <v>2329</v>
      </c>
      <c r="AA301" s="926">
        <f>SUM(AB301:AG301)</f>
        <v>874</v>
      </c>
      <c r="AB301" s="979">
        <v>584</v>
      </c>
      <c r="AC301" s="983">
        <v>193</v>
      </c>
      <c r="AD301" s="983">
        <v>31</v>
      </c>
      <c r="AE301" s="983">
        <v>0</v>
      </c>
      <c r="AF301" s="983">
        <v>66</v>
      </c>
      <c r="AG301" s="984">
        <v>0</v>
      </c>
      <c r="AH301" s="908"/>
    </row>
    <row r="302" spans="1:34" ht="12.75" customHeight="1" x14ac:dyDescent="0.25">
      <c r="A302" s="541"/>
      <c r="B302" s="635"/>
      <c r="C302" s="542"/>
      <c r="D302" s="560"/>
      <c r="E302" s="646"/>
      <c r="F302" s="646"/>
      <c r="G302" s="600"/>
      <c r="H302" s="264"/>
      <c r="I302" s="42"/>
      <c r="J302" s="467"/>
      <c r="K302" s="468"/>
      <c r="L302" s="41"/>
      <c r="M302" s="38"/>
      <c r="N302" s="38"/>
      <c r="O302" s="44"/>
      <c r="P302" s="924"/>
      <c r="Q302" s="1060"/>
      <c r="R302" s="1060"/>
      <c r="S302" s="1060"/>
      <c r="T302" s="1060"/>
      <c r="U302" s="1060"/>
      <c r="V302" s="1060"/>
      <c r="W302" s="1060"/>
      <c r="X302" s="1060"/>
      <c r="Y302" s="133"/>
      <c r="Z302" s="1060"/>
      <c r="AA302" s="996"/>
      <c r="AB302" s="979"/>
      <c r="AC302" s="983"/>
      <c r="AD302" s="983"/>
      <c r="AE302" s="1044"/>
      <c r="AF302" s="983"/>
      <c r="AG302" s="984"/>
      <c r="AH302" s="908"/>
    </row>
    <row r="303" spans="1:34" ht="12.75" customHeight="1" x14ac:dyDescent="0.25">
      <c r="A303" s="571"/>
      <c r="B303" s="656" t="s">
        <v>421</v>
      </c>
      <c r="C303" s="542"/>
      <c r="D303" s="560"/>
      <c r="E303" s="638"/>
      <c r="F303" s="316"/>
      <c r="G303" s="600"/>
      <c r="H303" s="273"/>
      <c r="I303" s="42"/>
      <c r="J303" s="467"/>
      <c r="K303" s="468"/>
      <c r="L303" s="41"/>
      <c r="M303" s="38"/>
      <c r="N303" s="38"/>
      <c r="O303" s="44"/>
      <c r="P303" s="924"/>
      <c r="Q303" s="1026"/>
      <c r="R303" s="1026"/>
      <c r="S303" s="1026"/>
      <c r="T303" s="1026"/>
      <c r="U303" s="1026"/>
      <c r="V303" s="1026"/>
      <c r="W303" s="1026"/>
      <c r="X303" s="1026"/>
      <c r="Y303" s="134"/>
      <c r="Z303" s="1026"/>
      <c r="AA303" s="926"/>
      <c r="AB303" s="979"/>
      <c r="AC303" s="983"/>
      <c r="AD303" s="983"/>
      <c r="AE303" s="983"/>
      <c r="AF303" s="983"/>
      <c r="AG303" s="984"/>
      <c r="AH303" s="908"/>
    </row>
    <row r="304" spans="1:34" ht="12.75" customHeight="1" x14ac:dyDescent="0.25">
      <c r="A304" s="571"/>
      <c r="B304" s="542" t="s">
        <v>422</v>
      </c>
      <c r="C304" s="542"/>
      <c r="D304" s="317"/>
      <c r="E304" s="560"/>
      <c r="F304" s="317"/>
      <c r="G304" s="600"/>
      <c r="H304" s="273"/>
      <c r="I304" s="42"/>
      <c r="J304" s="467"/>
      <c r="K304" s="468"/>
      <c r="L304" s="41"/>
      <c r="M304" s="38"/>
      <c r="N304" s="38"/>
      <c r="O304" s="44"/>
      <c r="P304" s="924"/>
      <c r="Q304" s="1026"/>
      <c r="R304" s="1026"/>
      <c r="S304" s="1026"/>
      <c r="T304" s="1026"/>
      <c r="U304" s="1026"/>
      <c r="V304" s="1026"/>
      <c r="W304" s="1026"/>
      <c r="X304" s="1026"/>
      <c r="Y304" s="134"/>
      <c r="Z304" s="1026"/>
      <c r="AA304" s="926"/>
      <c r="AB304" s="979"/>
      <c r="AC304" s="983"/>
      <c r="AD304" s="983"/>
      <c r="AE304" s="983"/>
      <c r="AF304" s="983"/>
      <c r="AG304" s="984"/>
      <c r="AH304" s="908"/>
    </row>
    <row r="305" spans="1:34" ht="13.5" customHeight="1" thickBot="1" x14ac:dyDescent="0.3">
      <c r="A305" s="571"/>
      <c r="B305" s="542" t="s">
        <v>423</v>
      </c>
      <c r="C305" s="647" t="s">
        <v>172</v>
      </c>
      <c r="D305" s="647" t="s">
        <v>8</v>
      </c>
      <c r="E305" s="560"/>
      <c r="F305" s="317"/>
      <c r="G305" s="600"/>
      <c r="H305" s="342"/>
      <c r="I305" s="42"/>
      <c r="J305" s="467"/>
      <c r="K305" s="468"/>
      <c r="L305" s="41"/>
      <c r="M305" s="38"/>
      <c r="N305" s="38"/>
      <c r="O305" s="44"/>
      <c r="P305" s="924"/>
      <c r="Q305" s="1027"/>
      <c r="R305" s="1027"/>
      <c r="S305" s="1027"/>
      <c r="T305" s="1027"/>
      <c r="U305" s="1027"/>
      <c r="V305" s="1027"/>
      <c r="W305" s="1027"/>
      <c r="X305" s="1027"/>
      <c r="Y305" s="135"/>
      <c r="Z305" s="1027"/>
      <c r="AA305" s="926"/>
      <c r="AB305" s="979"/>
      <c r="AC305" s="983"/>
      <c r="AD305" s="983"/>
      <c r="AE305" s="983"/>
      <c r="AF305" s="983"/>
      <c r="AG305" s="984"/>
      <c r="AH305" s="908"/>
    </row>
    <row r="306" spans="1:34" ht="13.5" customHeight="1" thickBot="1" x14ac:dyDescent="0.3">
      <c r="A306" s="571">
        <v>78345</v>
      </c>
      <c r="B306" s="648" t="s">
        <v>416</v>
      </c>
      <c r="C306" s="650"/>
      <c r="D306" s="650"/>
      <c r="E306" s="650">
        <v>1000</v>
      </c>
      <c r="F306" s="628">
        <v>1000</v>
      </c>
      <c r="G306" s="738" t="s">
        <v>50</v>
      </c>
      <c r="H306" s="253">
        <v>0</v>
      </c>
      <c r="I306" s="447">
        <f>H306</f>
        <v>0</v>
      </c>
      <c r="J306" s="461"/>
      <c r="K306" s="462">
        <v>0</v>
      </c>
      <c r="L306" s="41">
        <f>IF(K306&gt;0,$N$2,0)</f>
        <v>0</v>
      </c>
      <c r="M306" s="38">
        <f>K306+L306</f>
        <v>0</v>
      </c>
      <c r="N306" s="38">
        <f>M306*I306</f>
        <v>0</v>
      </c>
      <c r="O306" s="44">
        <f>M306/F306</f>
        <v>0</v>
      </c>
      <c r="P306" s="924"/>
      <c r="Q306" s="253">
        <f t="shared" ref="Q306:Q310" si="95">AA306*2</f>
        <v>4822</v>
      </c>
      <c r="R306" s="925">
        <v>3784</v>
      </c>
      <c r="S306" s="925">
        <v>2678</v>
      </c>
      <c r="T306" s="965">
        <v>2827</v>
      </c>
      <c r="U306" s="965">
        <v>5996</v>
      </c>
      <c r="V306" s="965">
        <v>3285</v>
      </c>
      <c r="W306" s="925">
        <v>3708</v>
      </c>
      <c r="X306" s="253">
        <v>7470</v>
      </c>
      <c r="Y306" s="125">
        <v>6512</v>
      </c>
      <c r="Z306" s="253">
        <v>3552</v>
      </c>
      <c r="AA306" s="926">
        <f>SUM(AB306:AG306)</f>
        <v>2411</v>
      </c>
      <c r="AB306" s="979">
        <v>0</v>
      </c>
      <c r="AC306" s="983">
        <v>1843</v>
      </c>
      <c r="AD306" s="983">
        <v>349</v>
      </c>
      <c r="AE306" s="983">
        <v>83</v>
      </c>
      <c r="AF306" s="983">
        <v>99</v>
      </c>
      <c r="AG306" s="984">
        <v>37</v>
      </c>
      <c r="AH306" s="908"/>
    </row>
    <row r="307" spans="1:34" ht="13.5" customHeight="1" thickBot="1" x14ac:dyDescent="0.3">
      <c r="A307" s="571">
        <v>78362</v>
      </c>
      <c r="B307" s="648" t="s">
        <v>417</v>
      </c>
      <c r="C307" s="628"/>
      <c r="D307" s="650"/>
      <c r="E307" s="650">
        <v>1000</v>
      </c>
      <c r="F307" s="628">
        <v>1000</v>
      </c>
      <c r="G307" s="738" t="s">
        <v>50</v>
      </c>
      <c r="H307" s="254">
        <v>0</v>
      </c>
      <c r="I307" s="447">
        <f>H307</f>
        <v>0</v>
      </c>
      <c r="J307" s="461"/>
      <c r="K307" s="462">
        <v>0</v>
      </c>
      <c r="L307" s="41">
        <f>IF(K307&gt;0,$N$2,0)</f>
        <v>0</v>
      </c>
      <c r="M307" s="38">
        <f>K307+L307</f>
        <v>0</v>
      </c>
      <c r="N307" s="38">
        <f>M307*I307</f>
        <v>0</v>
      </c>
      <c r="O307" s="44">
        <f>M307/F307</f>
        <v>0</v>
      </c>
      <c r="P307" s="924"/>
      <c r="Q307" s="253">
        <f t="shared" si="95"/>
        <v>52</v>
      </c>
      <c r="R307" s="925">
        <v>69</v>
      </c>
      <c r="S307" s="925">
        <v>92</v>
      </c>
      <c r="T307" s="965">
        <v>96</v>
      </c>
      <c r="U307" s="965">
        <v>60</v>
      </c>
      <c r="V307" s="965">
        <v>0</v>
      </c>
      <c r="W307" s="925">
        <v>200</v>
      </c>
      <c r="X307" s="253">
        <v>0</v>
      </c>
      <c r="Y307" s="125">
        <v>0</v>
      </c>
      <c r="Z307" s="253">
        <v>0</v>
      </c>
      <c r="AA307" s="926">
        <f>SUM(AB307:AG307)</f>
        <v>26</v>
      </c>
      <c r="AB307" s="979">
        <v>0</v>
      </c>
      <c r="AC307" s="983">
        <v>0</v>
      </c>
      <c r="AD307" s="983">
        <v>0</v>
      </c>
      <c r="AE307" s="983">
        <v>0</v>
      </c>
      <c r="AF307" s="983">
        <v>0</v>
      </c>
      <c r="AG307" s="984">
        <v>26</v>
      </c>
      <c r="AH307" s="908"/>
    </row>
    <row r="308" spans="1:34" ht="13.5" customHeight="1" thickBot="1" x14ac:dyDescent="0.3">
      <c r="A308" s="571">
        <v>78370</v>
      </c>
      <c r="B308" s="648" t="s">
        <v>418</v>
      </c>
      <c r="C308" s="628"/>
      <c r="D308" s="650"/>
      <c r="E308" s="650">
        <v>1000</v>
      </c>
      <c r="F308" s="628">
        <v>1000</v>
      </c>
      <c r="G308" s="738" t="s">
        <v>50</v>
      </c>
      <c r="H308" s="254">
        <v>0</v>
      </c>
      <c r="I308" s="447">
        <f>H308</f>
        <v>0</v>
      </c>
      <c r="J308" s="461"/>
      <c r="K308" s="462">
        <v>0</v>
      </c>
      <c r="L308" s="41">
        <f>IF(K308&gt;0,$N$2,0)</f>
        <v>0</v>
      </c>
      <c r="M308" s="38">
        <f>K308+L308</f>
        <v>0</v>
      </c>
      <c r="N308" s="38">
        <f>M308*I308</f>
        <v>0</v>
      </c>
      <c r="O308" s="44">
        <f>M308/F308</f>
        <v>0</v>
      </c>
      <c r="P308" s="924"/>
      <c r="Q308" s="253">
        <f t="shared" si="95"/>
        <v>3174</v>
      </c>
      <c r="R308" s="925">
        <v>2872</v>
      </c>
      <c r="S308" s="925">
        <v>2806</v>
      </c>
      <c r="T308" s="965">
        <v>2443</v>
      </c>
      <c r="U308" s="965">
        <v>2950</v>
      </c>
      <c r="V308" s="965">
        <v>2290</v>
      </c>
      <c r="W308" s="925">
        <v>2896</v>
      </c>
      <c r="X308" s="253">
        <v>7104</v>
      </c>
      <c r="Y308" s="125">
        <v>6429</v>
      </c>
      <c r="Z308" s="253">
        <v>3378</v>
      </c>
      <c r="AA308" s="926">
        <f>SUM(AB308:AG308)</f>
        <v>1587</v>
      </c>
      <c r="AB308" s="979">
        <v>106</v>
      </c>
      <c r="AC308" s="983">
        <v>1095</v>
      </c>
      <c r="AD308" s="983">
        <v>162</v>
      </c>
      <c r="AE308" s="983">
        <v>81</v>
      </c>
      <c r="AF308" s="983">
        <v>114</v>
      </c>
      <c r="AG308" s="984">
        <v>29</v>
      </c>
      <c r="AH308" s="908"/>
    </row>
    <row r="309" spans="1:34" ht="13.5" customHeight="1" thickBot="1" x14ac:dyDescent="0.3">
      <c r="A309" s="571">
        <v>78387</v>
      </c>
      <c r="B309" s="648" t="s">
        <v>419</v>
      </c>
      <c r="C309" s="650"/>
      <c r="D309" s="650"/>
      <c r="E309" s="650">
        <v>1000</v>
      </c>
      <c r="F309" s="628">
        <v>1000</v>
      </c>
      <c r="G309" s="738" t="s">
        <v>50</v>
      </c>
      <c r="H309" s="254">
        <v>0</v>
      </c>
      <c r="I309" s="447">
        <f>H309</f>
        <v>0</v>
      </c>
      <c r="J309" s="461"/>
      <c r="K309" s="462">
        <v>0</v>
      </c>
      <c r="L309" s="41">
        <f>IF(K309&gt;0,$N$2,0)</f>
        <v>0</v>
      </c>
      <c r="M309" s="38">
        <f>K309+L309</f>
        <v>0</v>
      </c>
      <c r="N309" s="38">
        <f>M309*I309</f>
        <v>0</v>
      </c>
      <c r="O309" s="44">
        <f>M309/F309</f>
        <v>0</v>
      </c>
      <c r="P309" s="924"/>
      <c r="Q309" s="253">
        <f t="shared" si="95"/>
        <v>2608</v>
      </c>
      <c r="R309" s="925">
        <v>4137</v>
      </c>
      <c r="S309" s="925">
        <v>2112</v>
      </c>
      <c r="T309" s="965">
        <v>1758</v>
      </c>
      <c r="U309" s="965">
        <v>3362</v>
      </c>
      <c r="V309" s="965">
        <v>2888</v>
      </c>
      <c r="W309" s="925">
        <v>724</v>
      </c>
      <c r="X309" s="253">
        <v>0</v>
      </c>
      <c r="Y309" s="125">
        <v>0</v>
      </c>
      <c r="Z309" s="253">
        <v>0</v>
      </c>
      <c r="AA309" s="926">
        <f>SUM(AB309:AG309)</f>
        <v>1304</v>
      </c>
      <c r="AB309" s="979">
        <v>0</v>
      </c>
      <c r="AC309" s="983">
        <v>1127</v>
      </c>
      <c r="AD309" s="983">
        <v>0</v>
      </c>
      <c r="AE309" s="983">
        <v>0</v>
      </c>
      <c r="AF309" s="983">
        <v>177</v>
      </c>
      <c r="AG309" s="984">
        <v>0</v>
      </c>
      <c r="AH309" s="908"/>
    </row>
    <row r="310" spans="1:34" ht="13.5" customHeight="1" thickBot="1" x14ac:dyDescent="0.3">
      <c r="A310" s="571">
        <v>78397</v>
      </c>
      <c r="B310" s="648" t="s">
        <v>420</v>
      </c>
      <c r="C310" s="650"/>
      <c r="D310" s="650"/>
      <c r="E310" s="650">
        <v>1000</v>
      </c>
      <c r="F310" s="628">
        <v>1000</v>
      </c>
      <c r="G310" s="738" t="s">
        <v>50</v>
      </c>
      <c r="H310" s="254">
        <v>0</v>
      </c>
      <c r="I310" s="447">
        <f>H310</f>
        <v>0</v>
      </c>
      <c r="J310" s="461"/>
      <c r="K310" s="462">
        <v>0</v>
      </c>
      <c r="L310" s="41">
        <f>IF(K310&gt;0,$N$2,0)</f>
        <v>0</v>
      </c>
      <c r="M310" s="38">
        <f>K310+L310</f>
        <v>0</v>
      </c>
      <c r="N310" s="38">
        <f>M310*I310</f>
        <v>0</v>
      </c>
      <c r="O310" s="44">
        <f>M310/F310</f>
        <v>0</v>
      </c>
      <c r="P310" s="924"/>
      <c r="Q310" s="253">
        <f t="shared" si="95"/>
        <v>400</v>
      </c>
      <c r="R310" s="925">
        <v>621</v>
      </c>
      <c r="S310" s="925">
        <v>314</v>
      </c>
      <c r="T310" s="965">
        <v>284</v>
      </c>
      <c r="U310" s="965">
        <v>1248</v>
      </c>
      <c r="V310" s="965">
        <v>699</v>
      </c>
      <c r="W310" s="925">
        <v>2060</v>
      </c>
      <c r="X310" s="253">
        <v>0</v>
      </c>
      <c r="Y310" s="125">
        <v>0</v>
      </c>
      <c r="Z310" s="253">
        <v>0</v>
      </c>
      <c r="AA310" s="926">
        <f>SUM(AB310:AG310)</f>
        <v>200</v>
      </c>
      <c r="AB310" s="979">
        <v>0</v>
      </c>
      <c r="AC310" s="983">
        <v>177</v>
      </c>
      <c r="AD310" s="983">
        <v>0</v>
      </c>
      <c r="AE310" s="983">
        <v>0</v>
      </c>
      <c r="AF310" s="983">
        <v>23</v>
      </c>
      <c r="AG310" s="984">
        <v>0</v>
      </c>
      <c r="AH310" s="908"/>
    </row>
    <row r="311" spans="1:34" ht="13.5" customHeight="1" thickBot="1" x14ac:dyDescent="0.3">
      <c r="A311" s="293"/>
      <c r="B311" s="639"/>
      <c r="C311" s="563"/>
      <c r="D311" s="575"/>
      <c r="E311" s="575"/>
      <c r="F311" s="574"/>
      <c r="G311" s="642"/>
      <c r="H311" s="257"/>
      <c r="I311" s="448"/>
      <c r="J311" s="492"/>
      <c r="K311" s="505"/>
      <c r="L311" s="99"/>
      <c r="M311" s="50"/>
      <c r="N311" s="50"/>
      <c r="O311" s="56"/>
      <c r="P311" s="924"/>
      <c r="Q311" s="995"/>
      <c r="R311" s="995"/>
      <c r="S311" s="995"/>
      <c r="T311" s="995"/>
      <c r="U311" s="995"/>
      <c r="V311" s="995"/>
      <c r="W311" s="995"/>
      <c r="X311" s="995"/>
      <c r="Y311" s="995"/>
      <c r="Z311" s="995"/>
      <c r="AA311" s="996"/>
      <c r="AB311" s="985"/>
      <c r="AC311" s="986"/>
      <c r="AD311" s="986"/>
      <c r="AE311" s="1061"/>
      <c r="AF311" s="986"/>
      <c r="AG311" s="987"/>
      <c r="AH311" s="908"/>
    </row>
    <row r="312" spans="1:34" ht="13.5" customHeight="1" thickBot="1" x14ac:dyDescent="0.3">
      <c r="A312" s="652" t="s">
        <v>79</v>
      </c>
      <c r="B312" s="556" t="s">
        <v>424</v>
      </c>
      <c r="C312" s="538" t="s">
        <v>404</v>
      </c>
      <c r="D312" s="540" t="s">
        <v>425</v>
      </c>
      <c r="E312" s="558">
        <v>1000</v>
      </c>
      <c r="F312" s="540">
        <v>1000</v>
      </c>
      <c r="G312" s="538" t="s">
        <v>50</v>
      </c>
      <c r="H312" s="264"/>
      <c r="I312" s="84"/>
      <c r="J312" s="480"/>
      <c r="K312" s="481"/>
      <c r="L312" s="86"/>
      <c r="M312" s="85"/>
      <c r="N312" s="85"/>
      <c r="O312" s="87"/>
      <c r="P312" s="924"/>
      <c r="Q312" s="1062">
        <f>AA312*2</f>
        <v>65092</v>
      </c>
      <c r="R312" s="1063">
        <v>54590</v>
      </c>
      <c r="S312" s="993">
        <v>69314</v>
      </c>
      <c r="T312" s="993">
        <v>51565</v>
      </c>
      <c r="U312" s="993">
        <v>43238</v>
      </c>
      <c r="V312" s="993">
        <v>40102</v>
      </c>
      <c r="W312" s="993">
        <v>79932</v>
      </c>
      <c r="X312" s="993">
        <v>68828</v>
      </c>
      <c r="Y312" s="993">
        <f>SUM(Y321:Y332)</f>
        <v>59031</v>
      </c>
      <c r="Z312" s="993">
        <f>SUM(Z321:Z332)</f>
        <v>59144</v>
      </c>
      <c r="AA312" s="926">
        <f>SUM(AB312:AF312)</f>
        <v>32546</v>
      </c>
      <c r="AB312" s="1054">
        <f>SUM(AB321:AB332)</f>
        <v>3220</v>
      </c>
      <c r="AC312" s="1054">
        <f t="shared" ref="AC312:AG312" si="96">SUM(AC321:AC332)</f>
        <v>22618</v>
      </c>
      <c r="AD312" s="1054">
        <f t="shared" si="96"/>
        <v>1321</v>
      </c>
      <c r="AE312" s="1054">
        <f t="shared" si="96"/>
        <v>1336</v>
      </c>
      <c r="AF312" s="1054">
        <f t="shared" si="96"/>
        <v>4051</v>
      </c>
      <c r="AG312" s="1054">
        <f t="shared" si="96"/>
        <v>6247</v>
      </c>
      <c r="AH312" s="908"/>
    </row>
    <row r="313" spans="1:34" ht="12.75" customHeight="1" x14ac:dyDescent="0.25">
      <c r="A313" s="541"/>
      <c r="B313" s="656" t="s">
        <v>178</v>
      </c>
      <c r="C313" s="542" t="s">
        <v>407</v>
      </c>
      <c r="D313" s="317" t="s">
        <v>426</v>
      </c>
      <c r="E313" s="560">
        <v>1000</v>
      </c>
      <c r="F313" s="317">
        <v>1000</v>
      </c>
      <c r="G313" s="542" t="s">
        <v>50</v>
      </c>
      <c r="H313" s="259"/>
      <c r="I313" s="42"/>
      <c r="J313" s="467"/>
      <c r="K313" s="468"/>
      <c r="L313" s="41"/>
      <c r="M313" s="38"/>
      <c r="N313" s="38"/>
      <c r="O313" s="44"/>
      <c r="P313" s="924"/>
      <c r="Q313" s="995"/>
      <c r="R313" s="995"/>
      <c r="S313" s="995"/>
      <c r="T313" s="995"/>
      <c r="U313" s="995"/>
      <c r="V313" s="995"/>
      <c r="W313" s="995"/>
      <c r="X313" s="995"/>
      <c r="Y313" s="995"/>
      <c r="Z313" s="995"/>
      <c r="AA313" s="996"/>
      <c r="AB313" s="979"/>
      <c r="AC313" s="983"/>
      <c r="AD313" s="983"/>
      <c r="AE313" s="1044"/>
      <c r="AF313" s="983"/>
      <c r="AG313" s="984"/>
      <c r="AH313" s="908"/>
    </row>
    <row r="314" spans="1:34" ht="12.75" customHeight="1" x14ac:dyDescent="0.25">
      <c r="A314" s="541"/>
      <c r="B314" s="645" t="s">
        <v>887</v>
      </c>
      <c r="C314" s="542" t="s">
        <v>427</v>
      </c>
      <c r="D314" s="317" t="s">
        <v>428</v>
      </c>
      <c r="E314" s="560">
        <v>1000</v>
      </c>
      <c r="F314" s="317">
        <v>1000</v>
      </c>
      <c r="G314" s="542" t="s">
        <v>50</v>
      </c>
      <c r="H314" s="259"/>
      <c r="I314" s="42"/>
      <c r="J314" s="467"/>
      <c r="K314" s="468"/>
      <c r="L314" s="41"/>
      <c r="M314" s="38"/>
      <c r="N314" s="38"/>
      <c r="O314" s="44"/>
      <c r="P314" s="924"/>
      <c r="Q314" s="995"/>
      <c r="R314" s="995"/>
      <c r="S314" s="995"/>
      <c r="T314" s="995"/>
      <c r="U314" s="995"/>
      <c r="V314" s="995"/>
      <c r="W314" s="995"/>
      <c r="X314" s="995"/>
      <c r="Y314" s="995"/>
      <c r="Z314" s="995"/>
      <c r="AA314" s="996"/>
      <c r="AB314" s="979"/>
      <c r="AC314" s="983"/>
      <c r="AD314" s="983"/>
      <c r="AE314" s="1044"/>
      <c r="AF314" s="983"/>
      <c r="AG314" s="984"/>
      <c r="AH314" s="908"/>
    </row>
    <row r="315" spans="1:34" ht="12.75" customHeight="1" x14ac:dyDescent="0.25">
      <c r="A315" s="541"/>
      <c r="B315" s="542" t="s">
        <v>885</v>
      </c>
      <c r="C315" s="542" t="s">
        <v>165</v>
      </c>
      <c r="D315" s="590" t="s">
        <v>429</v>
      </c>
      <c r="E315" s="560">
        <v>1000</v>
      </c>
      <c r="F315" s="317">
        <v>1000</v>
      </c>
      <c r="G315" s="542" t="s">
        <v>50</v>
      </c>
      <c r="H315" s="259"/>
      <c r="I315" s="42"/>
      <c r="J315" s="467"/>
      <c r="K315" s="468"/>
      <c r="L315" s="41"/>
      <c r="M315" s="38"/>
      <c r="N315" s="38"/>
      <c r="O315" s="44"/>
      <c r="P315" s="924"/>
      <c r="Q315" s="995"/>
      <c r="R315" s="995"/>
      <c r="S315" s="995"/>
      <c r="T315" s="995"/>
      <c r="U315" s="995"/>
      <c r="V315" s="995"/>
      <c r="W315" s="995"/>
      <c r="X315" s="995"/>
      <c r="Y315" s="995"/>
      <c r="Z315" s="995"/>
      <c r="AA315" s="996"/>
      <c r="AB315" s="979"/>
      <c r="AC315" s="983"/>
      <c r="AD315" s="983"/>
      <c r="AE315" s="1044"/>
      <c r="AF315" s="983"/>
      <c r="AG315" s="984"/>
      <c r="AH315" s="908"/>
    </row>
    <row r="316" spans="1:34" ht="12.75" customHeight="1" x14ac:dyDescent="0.25">
      <c r="A316" s="541"/>
      <c r="B316" s="542" t="s">
        <v>886</v>
      </c>
      <c r="C316" s="542" t="s">
        <v>430</v>
      </c>
      <c r="D316" s="317" t="s">
        <v>431</v>
      </c>
      <c r="E316" s="560" t="s">
        <v>142</v>
      </c>
      <c r="F316" s="317">
        <v>1000</v>
      </c>
      <c r="G316" s="542" t="s">
        <v>50</v>
      </c>
      <c r="H316" s="259"/>
      <c r="I316" s="42"/>
      <c r="J316" s="467"/>
      <c r="K316" s="468"/>
      <c r="L316" s="41"/>
      <c r="M316" s="38"/>
      <c r="N316" s="38"/>
      <c r="O316" s="44"/>
      <c r="P316" s="924"/>
      <c r="Q316" s="995"/>
      <c r="R316" s="995"/>
      <c r="S316" s="995"/>
      <c r="T316" s="995"/>
      <c r="U316" s="995"/>
      <c r="V316" s="995"/>
      <c r="W316" s="995"/>
      <c r="X316" s="995"/>
      <c r="Y316" s="995"/>
      <c r="Z316" s="995"/>
      <c r="AA316" s="996"/>
      <c r="AB316" s="979"/>
      <c r="AC316" s="983"/>
      <c r="AD316" s="983"/>
      <c r="AE316" s="1044"/>
      <c r="AF316" s="983"/>
      <c r="AG316" s="984"/>
      <c r="AH316" s="908"/>
    </row>
    <row r="317" spans="1:34" ht="12.75" customHeight="1" x14ac:dyDescent="0.25">
      <c r="A317" s="541"/>
      <c r="B317" s="542"/>
      <c r="C317" s="542" t="s">
        <v>432</v>
      </c>
      <c r="D317" s="314">
        <v>1219</v>
      </c>
      <c r="E317" s="560" t="s">
        <v>142</v>
      </c>
      <c r="F317" s="317">
        <v>1000</v>
      </c>
      <c r="G317" s="542" t="s">
        <v>50</v>
      </c>
      <c r="H317" s="259"/>
      <c r="I317" s="42"/>
      <c r="J317" s="467"/>
      <c r="K317" s="468"/>
      <c r="L317" s="41"/>
      <c r="M317" s="38"/>
      <c r="N317" s="38"/>
      <c r="O317" s="44"/>
      <c r="P317" s="924"/>
      <c r="Q317" s="995"/>
      <c r="R317" s="995"/>
      <c r="S317" s="995"/>
      <c r="T317" s="995"/>
      <c r="U317" s="995"/>
      <c r="V317" s="995"/>
      <c r="W317" s="995"/>
      <c r="X317" s="995"/>
      <c r="Y317" s="995"/>
      <c r="Z317" s="995"/>
      <c r="AA317" s="996"/>
      <c r="AB317" s="979"/>
      <c r="AC317" s="983"/>
      <c r="AD317" s="983"/>
      <c r="AE317" s="1044"/>
      <c r="AF317" s="983"/>
      <c r="AG317" s="984"/>
      <c r="AH317" s="908"/>
    </row>
    <row r="318" spans="1:34" ht="12.75" customHeight="1" x14ac:dyDescent="0.25">
      <c r="A318" s="541"/>
      <c r="B318" s="739" t="s">
        <v>433</v>
      </c>
      <c r="C318" s="542" t="s">
        <v>434</v>
      </c>
      <c r="D318" s="317" t="s">
        <v>435</v>
      </c>
      <c r="E318" s="560" t="s">
        <v>142</v>
      </c>
      <c r="F318" s="317">
        <v>1000</v>
      </c>
      <c r="G318" s="542" t="s">
        <v>50</v>
      </c>
      <c r="H318" s="259"/>
      <c r="I318" s="42"/>
      <c r="J318" s="467"/>
      <c r="K318" s="468"/>
      <c r="L318" s="41"/>
      <c r="M318" s="38"/>
      <c r="N318" s="38"/>
      <c r="O318" s="44"/>
      <c r="P318" s="924"/>
      <c r="Q318" s="995"/>
      <c r="R318" s="995"/>
      <c r="S318" s="995"/>
      <c r="T318" s="995"/>
      <c r="U318" s="995"/>
      <c r="V318" s="995"/>
      <c r="W318" s="995"/>
      <c r="X318" s="995"/>
      <c r="Y318" s="995"/>
      <c r="Z318" s="995"/>
      <c r="AA318" s="996"/>
      <c r="AB318" s="979"/>
      <c r="AC318" s="983"/>
      <c r="AD318" s="983"/>
      <c r="AE318" s="1044"/>
      <c r="AF318" s="983"/>
      <c r="AG318" s="984"/>
      <c r="AH318" s="908"/>
    </row>
    <row r="319" spans="1:34" ht="12.75" customHeight="1" x14ac:dyDescent="0.25">
      <c r="A319" s="541"/>
      <c r="B319" s="542" t="s">
        <v>436</v>
      </c>
      <c r="C319" s="542"/>
      <c r="D319" s="317"/>
      <c r="E319" s="560"/>
      <c r="F319" s="317"/>
      <c r="G319" s="735"/>
      <c r="H319" s="259"/>
      <c r="I319" s="42"/>
      <c r="J319" s="467"/>
      <c r="K319" s="468"/>
      <c r="L319" s="41"/>
      <c r="M319" s="38"/>
      <c r="N319" s="38"/>
      <c r="O319" s="44"/>
      <c r="P319" s="924"/>
      <c r="Q319" s="995"/>
      <c r="R319" s="995"/>
      <c r="S319" s="995"/>
      <c r="T319" s="995"/>
      <c r="U319" s="995"/>
      <c r="V319" s="995"/>
      <c r="W319" s="995"/>
      <c r="X319" s="995"/>
      <c r="Y319" s="995"/>
      <c r="Z319" s="995"/>
      <c r="AA319" s="996"/>
      <c r="AB319" s="979"/>
      <c r="AC319" s="983"/>
      <c r="AD319" s="983"/>
      <c r="AE319" s="1044"/>
      <c r="AF319" s="983"/>
      <c r="AG319" s="984"/>
      <c r="AH319" s="908"/>
    </row>
    <row r="320" spans="1:34" ht="13.5" customHeight="1" thickBot="1" x14ac:dyDescent="0.3">
      <c r="A320" s="541"/>
      <c r="B320" s="542" t="s">
        <v>437</v>
      </c>
      <c r="C320" s="647" t="s">
        <v>172</v>
      </c>
      <c r="D320" s="647" t="s">
        <v>8</v>
      </c>
      <c r="E320" s="733"/>
      <c r="F320" s="734"/>
      <c r="G320" s="735"/>
      <c r="H320" s="259"/>
      <c r="I320" s="100"/>
      <c r="J320" s="478"/>
      <c r="K320" s="479"/>
      <c r="L320" s="102"/>
      <c r="M320" s="101"/>
      <c r="N320" s="101"/>
      <c r="O320" s="103"/>
      <c r="P320" s="924"/>
      <c r="Q320" s="995"/>
      <c r="R320" s="995"/>
      <c r="S320" s="995"/>
      <c r="T320" s="995"/>
      <c r="U320" s="995"/>
      <c r="V320" s="995"/>
      <c r="W320" s="995"/>
      <c r="X320" s="995"/>
      <c r="Y320" s="995"/>
      <c r="Z320" s="995"/>
      <c r="AA320" s="996"/>
      <c r="AB320" s="979"/>
      <c r="AC320" s="983"/>
      <c r="AD320" s="983"/>
      <c r="AE320" s="1044"/>
      <c r="AF320" s="983"/>
      <c r="AG320" s="984"/>
      <c r="AH320" s="908"/>
    </row>
    <row r="321" spans="1:34" ht="13.5" customHeight="1" thickBot="1" x14ac:dyDescent="0.3">
      <c r="A321" s="571">
        <v>78350</v>
      </c>
      <c r="B321" s="648" t="s">
        <v>416</v>
      </c>
      <c r="C321" s="650"/>
      <c r="D321" s="650"/>
      <c r="E321" s="736">
        <v>1000</v>
      </c>
      <c r="F321" s="737">
        <v>1000</v>
      </c>
      <c r="G321" s="738" t="s">
        <v>50</v>
      </c>
      <c r="H321" s="253">
        <v>0</v>
      </c>
      <c r="I321" s="447">
        <f>H321</f>
        <v>0</v>
      </c>
      <c r="J321" s="461"/>
      <c r="K321" s="462">
        <v>0</v>
      </c>
      <c r="L321" s="41">
        <f>IF(K321&gt;0,$N$2,0)</f>
        <v>0</v>
      </c>
      <c r="M321" s="38">
        <f>K321+L321</f>
        <v>0</v>
      </c>
      <c r="N321" s="38">
        <f>M321*I321</f>
        <v>0</v>
      </c>
      <c r="O321" s="44">
        <f>M321/F321</f>
        <v>0</v>
      </c>
      <c r="P321" s="924"/>
      <c r="Q321" s="253">
        <f t="shared" ref="Q321:Q324" si="97">AA321*2</f>
        <v>14774</v>
      </c>
      <c r="R321" s="253">
        <v>8400</v>
      </c>
      <c r="S321" s="253">
        <v>9424</v>
      </c>
      <c r="T321" s="965">
        <v>9195</v>
      </c>
      <c r="U321" s="965">
        <v>3748</v>
      </c>
      <c r="V321" s="965">
        <v>6485</v>
      </c>
      <c r="W321" s="253">
        <v>18188</v>
      </c>
      <c r="X321" s="253">
        <v>9710</v>
      </c>
      <c r="Y321" s="122">
        <v>9037</v>
      </c>
      <c r="Z321" s="253">
        <v>9885</v>
      </c>
      <c r="AA321" s="926">
        <f>SUM(AB321:AG321)</f>
        <v>7387</v>
      </c>
      <c r="AB321" s="979">
        <v>1878</v>
      </c>
      <c r="AC321" s="983">
        <v>4971</v>
      </c>
      <c r="AD321" s="983">
        <v>16</v>
      </c>
      <c r="AE321" s="983">
        <v>0</v>
      </c>
      <c r="AF321" s="983">
        <v>420</v>
      </c>
      <c r="AG321" s="984">
        <v>102</v>
      </c>
      <c r="AH321" s="908"/>
    </row>
    <row r="322" spans="1:34" ht="13.5" customHeight="1" thickBot="1" x14ac:dyDescent="0.3">
      <c r="A322" s="571">
        <v>78375</v>
      </c>
      <c r="B322" s="648" t="s">
        <v>418</v>
      </c>
      <c r="C322" s="628"/>
      <c r="D322" s="628"/>
      <c r="E322" s="650">
        <v>1000</v>
      </c>
      <c r="F322" s="628">
        <v>1000</v>
      </c>
      <c r="G322" s="738" t="s">
        <v>50</v>
      </c>
      <c r="H322" s="254">
        <v>0</v>
      </c>
      <c r="I322" s="447">
        <f>H322</f>
        <v>0</v>
      </c>
      <c r="J322" s="461"/>
      <c r="K322" s="462">
        <v>0</v>
      </c>
      <c r="L322" s="41">
        <f>IF(K322&gt;0,$N$2,0)</f>
        <v>0</v>
      </c>
      <c r="M322" s="38">
        <f>K322+L322</f>
        <v>0</v>
      </c>
      <c r="N322" s="38">
        <f>M322*I322</f>
        <v>0</v>
      </c>
      <c r="O322" s="44">
        <f>M322/F322</f>
        <v>0</v>
      </c>
      <c r="P322" s="924"/>
      <c r="Q322" s="253">
        <f t="shared" si="97"/>
        <v>5924</v>
      </c>
      <c r="R322" s="925">
        <v>4280</v>
      </c>
      <c r="S322" s="925">
        <v>2968</v>
      </c>
      <c r="T322" s="965">
        <v>2568</v>
      </c>
      <c r="U322" s="965">
        <v>1870</v>
      </c>
      <c r="V322" s="965">
        <v>3129</v>
      </c>
      <c r="W322" s="925">
        <v>3064</v>
      </c>
      <c r="X322" s="254">
        <v>2996</v>
      </c>
      <c r="Y322" s="123">
        <v>3104</v>
      </c>
      <c r="Z322" s="254">
        <v>2525</v>
      </c>
      <c r="AA322" s="926">
        <f>SUM(AB322:AG322)</f>
        <v>2962</v>
      </c>
      <c r="AB322" s="979">
        <v>1273</v>
      </c>
      <c r="AC322" s="983">
        <v>1449</v>
      </c>
      <c r="AD322" s="983">
        <v>6</v>
      </c>
      <c r="AE322" s="983">
        <v>0</v>
      </c>
      <c r="AF322" s="983">
        <v>149</v>
      </c>
      <c r="AG322" s="984">
        <v>85</v>
      </c>
      <c r="AH322" s="908"/>
    </row>
    <row r="323" spans="1:34" ht="13.5" customHeight="1" thickBot="1" x14ac:dyDescent="0.3">
      <c r="A323" s="571">
        <v>78388</v>
      </c>
      <c r="B323" s="648" t="s">
        <v>419</v>
      </c>
      <c r="C323" s="650"/>
      <c r="D323" s="650"/>
      <c r="E323" s="650">
        <v>1000</v>
      </c>
      <c r="F323" s="628">
        <v>1000</v>
      </c>
      <c r="G323" s="738" t="s">
        <v>50</v>
      </c>
      <c r="H323" s="254">
        <v>0</v>
      </c>
      <c r="I323" s="447">
        <f>H323</f>
        <v>0</v>
      </c>
      <c r="J323" s="461"/>
      <c r="K323" s="462">
        <v>0</v>
      </c>
      <c r="L323" s="41">
        <f>IF(K323&gt;0,$N$2,0)</f>
        <v>0</v>
      </c>
      <c r="M323" s="38">
        <f>K323+L323</f>
        <v>0</v>
      </c>
      <c r="N323" s="38">
        <f>M323*I323</f>
        <v>0</v>
      </c>
      <c r="O323" s="44">
        <f>M323/F323</f>
        <v>0</v>
      </c>
      <c r="P323" s="924"/>
      <c r="Q323" s="253">
        <f t="shared" si="97"/>
        <v>0</v>
      </c>
      <c r="R323" s="925">
        <v>10</v>
      </c>
      <c r="S323" s="925">
        <v>0</v>
      </c>
      <c r="T323" s="965">
        <v>0</v>
      </c>
      <c r="U323" s="965">
        <v>0</v>
      </c>
      <c r="V323" s="965">
        <v>0</v>
      </c>
      <c r="W323" s="925">
        <v>0</v>
      </c>
      <c r="X323" s="254">
        <v>0</v>
      </c>
      <c r="Y323" s="123">
        <v>0</v>
      </c>
      <c r="Z323" s="254">
        <v>0</v>
      </c>
      <c r="AA323" s="926">
        <f>SUM(AB323:AG323)</f>
        <v>0</v>
      </c>
      <c r="AB323" s="979">
        <v>0</v>
      </c>
      <c r="AC323" s="983">
        <v>0</v>
      </c>
      <c r="AD323" s="983">
        <v>0</v>
      </c>
      <c r="AE323" s="983">
        <v>0</v>
      </c>
      <c r="AF323" s="983">
        <v>0</v>
      </c>
      <c r="AG323" s="984">
        <v>0</v>
      </c>
      <c r="AH323" s="908"/>
    </row>
    <row r="324" spans="1:34" ht="13.5" customHeight="1" thickBot="1" x14ac:dyDescent="0.3">
      <c r="A324" s="571">
        <v>78400</v>
      </c>
      <c r="B324" s="648" t="s">
        <v>420</v>
      </c>
      <c r="C324" s="650"/>
      <c r="D324" s="650"/>
      <c r="E324" s="650">
        <v>1000</v>
      </c>
      <c r="F324" s="628">
        <v>1000</v>
      </c>
      <c r="G324" s="738" t="s">
        <v>50</v>
      </c>
      <c r="H324" s="254">
        <v>0</v>
      </c>
      <c r="I324" s="447">
        <f>H324</f>
        <v>0</v>
      </c>
      <c r="J324" s="461"/>
      <c r="K324" s="462">
        <v>0</v>
      </c>
      <c r="L324" s="41">
        <f>IF(K324&gt;0,$N$2,0)</f>
        <v>0</v>
      </c>
      <c r="M324" s="38">
        <f>K324+L324</f>
        <v>0</v>
      </c>
      <c r="N324" s="38">
        <f>M324*I324</f>
        <v>0</v>
      </c>
      <c r="O324" s="44">
        <f>M324/F324</f>
        <v>0</v>
      </c>
      <c r="P324" s="924"/>
      <c r="Q324" s="253">
        <f t="shared" si="97"/>
        <v>11928</v>
      </c>
      <c r="R324" s="925">
        <v>9650</v>
      </c>
      <c r="S324" s="925">
        <v>11842</v>
      </c>
      <c r="T324" s="965">
        <v>10832</v>
      </c>
      <c r="U324" s="965">
        <v>9422</v>
      </c>
      <c r="V324" s="965">
        <v>12130</v>
      </c>
      <c r="W324" s="925">
        <v>13056</v>
      </c>
      <c r="X324" s="254">
        <v>6194</v>
      </c>
      <c r="Y324" s="123">
        <v>5269</v>
      </c>
      <c r="Z324" s="254">
        <v>7316</v>
      </c>
      <c r="AA324" s="926">
        <f>SUM(AB324:AG324)</f>
        <v>5964</v>
      </c>
      <c r="AB324" s="979">
        <v>69</v>
      </c>
      <c r="AC324" s="983">
        <v>4760</v>
      </c>
      <c r="AD324" s="983">
        <v>66</v>
      </c>
      <c r="AE324" s="983">
        <v>0</v>
      </c>
      <c r="AF324" s="983">
        <v>1042</v>
      </c>
      <c r="AG324" s="984">
        <v>27</v>
      </c>
      <c r="AH324" s="908"/>
    </row>
    <row r="325" spans="1:34" ht="12.75" customHeight="1" x14ac:dyDescent="0.25">
      <c r="A325" s="541"/>
      <c r="B325" s="637"/>
      <c r="C325" s="564"/>
      <c r="D325" s="560"/>
      <c r="E325" s="646"/>
      <c r="F325" s="646"/>
      <c r="G325" s="542"/>
      <c r="H325" s="263"/>
      <c r="I325" s="42"/>
      <c r="J325" s="467"/>
      <c r="K325" s="468"/>
      <c r="L325" s="41"/>
      <c r="M325" s="38"/>
      <c r="N325" s="38"/>
      <c r="O325" s="44"/>
      <c r="P325" s="924"/>
      <c r="Q325" s="1060"/>
      <c r="R325" s="1060"/>
      <c r="S325" s="1060"/>
      <c r="T325" s="1060"/>
      <c r="U325" s="1060"/>
      <c r="V325" s="1060"/>
      <c r="W325" s="1060"/>
      <c r="X325" s="1060"/>
      <c r="Y325" s="133"/>
      <c r="Z325" s="1060"/>
      <c r="AA325" s="996"/>
      <c r="AB325" s="979"/>
      <c r="AC325" s="983"/>
      <c r="AD325" s="983"/>
      <c r="AE325" s="1044"/>
      <c r="AF325" s="983"/>
      <c r="AG325" s="984"/>
      <c r="AH325" s="908"/>
    </row>
    <row r="326" spans="1:34" ht="12.75" customHeight="1" x14ac:dyDescent="0.25">
      <c r="A326" s="572"/>
      <c r="B326" s="740" t="s">
        <v>438</v>
      </c>
      <c r="C326" s="542"/>
      <c r="D326" s="638"/>
      <c r="E326" s="638"/>
      <c r="F326" s="317"/>
      <c r="G326" s="542"/>
      <c r="H326" s="263"/>
      <c r="I326" s="42"/>
      <c r="J326" s="467"/>
      <c r="K326" s="468"/>
      <c r="L326" s="41"/>
      <c r="M326" s="38"/>
      <c r="N326" s="38"/>
      <c r="O326" s="44"/>
      <c r="P326" s="924"/>
      <c r="Q326" s="1026"/>
      <c r="R326" s="1026"/>
      <c r="S326" s="1026"/>
      <c r="T326" s="1026"/>
      <c r="U326" s="1026"/>
      <c r="V326" s="1026"/>
      <c r="W326" s="1026"/>
      <c r="X326" s="1026"/>
      <c r="Y326" s="131"/>
      <c r="Z326" s="1026"/>
      <c r="AA326" s="926"/>
      <c r="AB326" s="979"/>
      <c r="AC326" s="983"/>
      <c r="AD326" s="983"/>
      <c r="AE326" s="983"/>
      <c r="AF326" s="983"/>
      <c r="AG326" s="984"/>
      <c r="AH326" s="908"/>
    </row>
    <row r="327" spans="1:34" ht="12.75" customHeight="1" x14ac:dyDescent="0.25">
      <c r="A327" s="572"/>
      <c r="B327" s="542" t="s">
        <v>436</v>
      </c>
      <c r="C327" s="542"/>
      <c r="D327" s="317"/>
      <c r="E327" s="560"/>
      <c r="F327" s="317"/>
      <c r="G327" s="542"/>
      <c r="H327" s="263"/>
      <c r="I327" s="42"/>
      <c r="J327" s="467"/>
      <c r="K327" s="468"/>
      <c r="L327" s="41"/>
      <c r="M327" s="38"/>
      <c r="N327" s="38"/>
      <c r="O327" s="44"/>
      <c r="P327" s="924"/>
      <c r="Q327" s="1026"/>
      <c r="R327" s="1026"/>
      <c r="S327" s="1026"/>
      <c r="T327" s="1026"/>
      <c r="U327" s="1026"/>
      <c r="V327" s="1026"/>
      <c r="W327" s="1026"/>
      <c r="X327" s="1026"/>
      <c r="Y327" s="131"/>
      <c r="Z327" s="1026"/>
      <c r="AA327" s="926"/>
      <c r="AB327" s="979"/>
      <c r="AC327" s="983"/>
      <c r="AD327" s="983"/>
      <c r="AE327" s="983"/>
      <c r="AF327" s="983"/>
      <c r="AG327" s="984"/>
      <c r="AH327" s="908"/>
    </row>
    <row r="328" spans="1:34" ht="13.5" customHeight="1" thickBot="1" x14ac:dyDescent="0.3">
      <c r="A328" s="572"/>
      <c r="B328" s="542" t="s">
        <v>439</v>
      </c>
      <c r="C328" s="542"/>
      <c r="D328" s="317"/>
      <c r="E328" s="560"/>
      <c r="F328" s="317"/>
      <c r="G328" s="542"/>
      <c r="H328" s="263"/>
      <c r="I328" s="100"/>
      <c r="J328" s="478"/>
      <c r="K328" s="479"/>
      <c r="L328" s="102"/>
      <c r="M328" s="101"/>
      <c r="N328" s="101"/>
      <c r="O328" s="103"/>
      <c r="P328" s="924"/>
      <c r="Q328" s="1027"/>
      <c r="R328" s="1027"/>
      <c r="S328" s="1027"/>
      <c r="T328" s="1027"/>
      <c r="U328" s="1027"/>
      <c r="V328" s="1027"/>
      <c r="W328" s="1027"/>
      <c r="X328" s="1027"/>
      <c r="Y328" s="132"/>
      <c r="Z328" s="1027"/>
      <c r="AA328" s="926"/>
      <c r="AB328" s="979"/>
      <c r="AC328" s="983"/>
      <c r="AD328" s="983"/>
      <c r="AE328" s="983"/>
      <c r="AF328" s="983"/>
      <c r="AG328" s="984"/>
      <c r="AH328" s="908"/>
    </row>
    <row r="329" spans="1:34" ht="13.5" customHeight="1" thickBot="1" x14ac:dyDescent="0.3">
      <c r="A329" s="571">
        <v>78355</v>
      </c>
      <c r="B329" s="542" t="s">
        <v>416</v>
      </c>
      <c r="C329" s="736"/>
      <c r="D329" s="650"/>
      <c r="E329" s="650">
        <v>1000</v>
      </c>
      <c r="F329" s="628">
        <v>1000</v>
      </c>
      <c r="G329" s="738" t="s">
        <v>50</v>
      </c>
      <c r="H329" s="253">
        <v>0</v>
      </c>
      <c r="I329" s="447">
        <f>H329</f>
        <v>0</v>
      </c>
      <c r="J329" s="461"/>
      <c r="K329" s="462">
        <v>0</v>
      </c>
      <c r="L329" s="41">
        <f>IF(K329&gt;0,$N$2,0)</f>
        <v>0</v>
      </c>
      <c r="M329" s="38">
        <f>K329+L329</f>
        <v>0</v>
      </c>
      <c r="N329" s="38">
        <f>M329*I329</f>
        <v>0</v>
      </c>
      <c r="O329" s="44">
        <f>M329/F329</f>
        <v>0</v>
      </c>
      <c r="P329" s="924"/>
      <c r="Q329" s="253">
        <f t="shared" ref="Q329:Q332" si="98">AA329*2</f>
        <v>14788</v>
      </c>
      <c r="R329" s="925">
        <v>8787</v>
      </c>
      <c r="S329" s="925">
        <v>19904</v>
      </c>
      <c r="T329" s="965">
        <v>17028</v>
      </c>
      <c r="U329" s="965">
        <v>11890</v>
      </c>
      <c r="V329" s="965">
        <v>10053</v>
      </c>
      <c r="W329" s="925">
        <v>18148</v>
      </c>
      <c r="X329" s="253">
        <v>18204</v>
      </c>
      <c r="Y329" s="122">
        <v>16695</v>
      </c>
      <c r="Z329" s="253">
        <v>8395</v>
      </c>
      <c r="AA329" s="926">
        <f>SUM(AB329:AG329)</f>
        <v>7394</v>
      </c>
      <c r="AB329" s="979">
        <v>0</v>
      </c>
      <c r="AC329" s="983">
        <v>1985</v>
      </c>
      <c r="AD329" s="983">
        <v>990</v>
      </c>
      <c r="AE329" s="983">
        <v>0</v>
      </c>
      <c r="AF329" s="983">
        <v>1313</v>
      </c>
      <c r="AG329" s="984">
        <v>3106</v>
      </c>
      <c r="AH329" s="908"/>
    </row>
    <row r="330" spans="1:34" ht="13.5" customHeight="1" thickBot="1" x14ac:dyDescent="0.3">
      <c r="A330" s="571">
        <v>78380</v>
      </c>
      <c r="B330" s="542" t="s">
        <v>418</v>
      </c>
      <c r="C330" s="628"/>
      <c r="D330" s="650"/>
      <c r="E330" s="650">
        <v>1000</v>
      </c>
      <c r="F330" s="628">
        <v>1000</v>
      </c>
      <c r="G330" s="738" t="s">
        <v>50</v>
      </c>
      <c r="H330" s="254">
        <v>0</v>
      </c>
      <c r="I330" s="447">
        <f>H330</f>
        <v>0</v>
      </c>
      <c r="J330" s="461"/>
      <c r="K330" s="462">
        <v>0</v>
      </c>
      <c r="L330" s="41">
        <f>IF(K330&gt;0,$N$2,0)</f>
        <v>0</v>
      </c>
      <c r="M330" s="38">
        <f>K330+L330</f>
        <v>0</v>
      </c>
      <c r="N330" s="38">
        <f>M330*I330</f>
        <v>0</v>
      </c>
      <c r="O330" s="44">
        <f>M330/F330</f>
        <v>0</v>
      </c>
      <c r="P330" s="924"/>
      <c r="Q330" s="253">
        <f t="shared" si="98"/>
        <v>7846</v>
      </c>
      <c r="R330" s="925">
        <v>8480</v>
      </c>
      <c r="S330" s="925">
        <v>8570</v>
      </c>
      <c r="T330" s="965">
        <v>2417</v>
      </c>
      <c r="U330" s="965">
        <v>3000</v>
      </c>
      <c r="V330" s="965">
        <v>0</v>
      </c>
      <c r="W330" s="925">
        <v>5260</v>
      </c>
      <c r="X330" s="254">
        <v>6246</v>
      </c>
      <c r="Y330" s="123">
        <v>1023</v>
      </c>
      <c r="Z330" s="254">
        <v>8352</v>
      </c>
      <c r="AA330" s="926">
        <f>SUM(AB330:AG330)</f>
        <v>3923</v>
      </c>
      <c r="AB330" s="979">
        <v>0</v>
      </c>
      <c r="AC330" s="983">
        <v>1771</v>
      </c>
      <c r="AD330" s="983">
        <v>0</v>
      </c>
      <c r="AE330" s="983">
        <v>0</v>
      </c>
      <c r="AF330" s="983">
        <v>85</v>
      </c>
      <c r="AG330" s="984">
        <v>2067</v>
      </c>
      <c r="AH330" s="908"/>
    </row>
    <row r="331" spans="1:34" ht="13.5" customHeight="1" thickBot="1" x14ac:dyDescent="0.3">
      <c r="A331" s="571">
        <v>78390</v>
      </c>
      <c r="B331" s="542" t="s">
        <v>419</v>
      </c>
      <c r="C331" s="650"/>
      <c r="D331" s="650"/>
      <c r="E331" s="650">
        <v>1000</v>
      </c>
      <c r="F331" s="628">
        <v>1000</v>
      </c>
      <c r="G331" s="738" t="s">
        <v>50</v>
      </c>
      <c r="H331" s="254">
        <v>0</v>
      </c>
      <c r="I331" s="447">
        <f>H331</f>
        <v>0</v>
      </c>
      <c r="J331" s="461"/>
      <c r="K331" s="462">
        <v>0</v>
      </c>
      <c r="L331" s="41">
        <f>IF(K331&gt;0,$N$2,0)</f>
        <v>0</v>
      </c>
      <c r="M331" s="38">
        <f>K331+L331</f>
        <v>0</v>
      </c>
      <c r="N331" s="38">
        <f>M331*I331</f>
        <v>0</v>
      </c>
      <c r="O331" s="44">
        <f>M331/F331</f>
        <v>0</v>
      </c>
      <c r="P331" s="924"/>
      <c r="Q331" s="253">
        <f t="shared" si="98"/>
        <v>978</v>
      </c>
      <c r="R331" s="925">
        <v>731</v>
      </c>
      <c r="S331" s="925">
        <v>246</v>
      </c>
      <c r="T331" s="965">
        <v>5907</v>
      </c>
      <c r="U331" s="965">
        <v>2882</v>
      </c>
      <c r="V331" s="965">
        <v>1840</v>
      </c>
      <c r="W331" s="925">
        <v>4608</v>
      </c>
      <c r="X331" s="254">
        <v>5708</v>
      </c>
      <c r="Y331" s="123">
        <v>5545</v>
      </c>
      <c r="Z331" s="254">
        <v>3688</v>
      </c>
      <c r="AA331" s="926">
        <f>SUM(AB331:AG331)</f>
        <v>489</v>
      </c>
      <c r="AB331" s="979">
        <v>0</v>
      </c>
      <c r="AC331" s="983">
        <v>489</v>
      </c>
      <c r="AD331" s="983">
        <v>0</v>
      </c>
      <c r="AE331" s="983">
        <v>0</v>
      </c>
      <c r="AF331" s="983">
        <v>0</v>
      </c>
      <c r="AG331" s="984">
        <v>0</v>
      </c>
      <c r="AH331" s="908"/>
    </row>
    <row r="332" spans="1:34" ht="13.5" customHeight="1" thickBot="1" x14ac:dyDescent="0.3">
      <c r="A332" s="571">
        <v>78405</v>
      </c>
      <c r="B332" s="542" t="s">
        <v>420</v>
      </c>
      <c r="C332" s="650"/>
      <c r="D332" s="650"/>
      <c r="E332" s="650">
        <v>1000</v>
      </c>
      <c r="F332" s="628">
        <v>1000</v>
      </c>
      <c r="G332" s="738" t="s">
        <v>50</v>
      </c>
      <c r="H332" s="254">
        <v>0</v>
      </c>
      <c r="I332" s="447">
        <f>H332</f>
        <v>0</v>
      </c>
      <c r="J332" s="461"/>
      <c r="K332" s="462">
        <v>0</v>
      </c>
      <c r="L332" s="41">
        <f>IF(K332&gt;0,$N$2,0)</f>
        <v>0</v>
      </c>
      <c r="M332" s="38">
        <f>K332+L332</f>
        <v>0</v>
      </c>
      <c r="N332" s="38">
        <f>M332*I332</f>
        <v>0</v>
      </c>
      <c r="O332" s="44">
        <f>M332/F332</f>
        <v>0</v>
      </c>
      <c r="P332" s="924"/>
      <c r="Q332" s="253">
        <f t="shared" si="98"/>
        <v>21348</v>
      </c>
      <c r="R332" s="925">
        <v>14252</v>
      </c>
      <c r="S332" s="925">
        <v>16360</v>
      </c>
      <c r="T332" s="965">
        <v>13646</v>
      </c>
      <c r="U332" s="965">
        <v>10426</v>
      </c>
      <c r="V332" s="965">
        <v>6465</v>
      </c>
      <c r="W332" s="925">
        <v>17608</v>
      </c>
      <c r="X332" s="254">
        <v>19770</v>
      </c>
      <c r="Y332" s="123">
        <v>18358</v>
      </c>
      <c r="Z332" s="254">
        <v>18983</v>
      </c>
      <c r="AA332" s="926">
        <f>SUM(AB332:AG332)</f>
        <v>10674</v>
      </c>
      <c r="AB332" s="979">
        <v>0</v>
      </c>
      <c r="AC332" s="983">
        <v>7193</v>
      </c>
      <c r="AD332" s="983">
        <v>243</v>
      </c>
      <c r="AE332" s="983">
        <v>1336</v>
      </c>
      <c r="AF332" s="983">
        <v>1042</v>
      </c>
      <c r="AG332" s="984">
        <v>860</v>
      </c>
      <c r="AH332" s="908"/>
    </row>
    <row r="333" spans="1:34" ht="13.5" customHeight="1" thickBot="1" x14ac:dyDescent="0.3">
      <c r="A333" s="293"/>
      <c r="B333" s="563"/>
      <c r="C333" s="563"/>
      <c r="D333" s="575"/>
      <c r="E333" s="741"/>
      <c r="F333" s="741"/>
      <c r="G333" s="563"/>
      <c r="H333" s="257"/>
      <c r="I333" s="448"/>
      <c r="J333" s="473"/>
      <c r="K333" s="474"/>
      <c r="L333" s="193"/>
      <c r="M333" s="194"/>
      <c r="N333" s="194"/>
      <c r="O333" s="73"/>
      <c r="P333" s="924"/>
      <c r="Q333" s="995"/>
      <c r="R333" s="995"/>
      <c r="S333" s="995"/>
      <c r="T333" s="995"/>
      <c r="U333" s="995"/>
      <c r="V333" s="995"/>
      <c r="W333" s="995"/>
      <c r="X333" s="995"/>
      <c r="Y333" s="995"/>
      <c r="Z333" s="995"/>
      <c r="AA333" s="996"/>
      <c r="AB333" s="1057"/>
      <c r="AC333" s="1058"/>
      <c r="AD333" s="1058"/>
      <c r="AE333" s="1064"/>
      <c r="AF333" s="1058"/>
      <c r="AG333" s="1065"/>
      <c r="AH333" s="908"/>
    </row>
    <row r="334" spans="1:34" ht="13.5" customHeight="1" thickBot="1" x14ac:dyDescent="0.3">
      <c r="A334" s="672">
        <v>78358</v>
      </c>
      <c r="B334" s="742" t="s">
        <v>440</v>
      </c>
      <c r="C334" s="538" t="s">
        <v>409</v>
      </c>
      <c r="D334" s="540" t="s">
        <v>441</v>
      </c>
      <c r="E334" s="558">
        <v>1000</v>
      </c>
      <c r="F334" s="540">
        <v>1000</v>
      </c>
      <c r="G334" s="538" t="s">
        <v>50</v>
      </c>
      <c r="H334" s="253">
        <v>0</v>
      </c>
      <c r="I334" s="449">
        <f>$H$334*$F$334/F334</f>
        <v>0</v>
      </c>
      <c r="J334" s="507"/>
      <c r="K334" s="508">
        <v>0</v>
      </c>
      <c r="L334" s="207">
        <f>IF(K334&gt;0,$N$2,0)</f>
        <v>0</v>
      </c>
      <c r="M334" s="208">
        <f>K334+L334</f>
        <v>0</v>
      </c>
      <c r="N334" s="208">
        <f>M334*I334</f>
        <v>0</v>
      </c>
      <c r="O334" s="209">
        <f>M334/F334</f>
        <v>0</v>
      </c>
      <c r="P334" s="924"/>
      <c r="Q334" s="253">
        <f t="shared" ref="Q334" si="99">AA334*2</f>
        <v>1762</v>
      </c>
      <c r="R334" s="253">
        <v>1760</v>
      </c>
      <c r="S334" s="253">
        <v>0</v>
      </c>
      <c r="T334" s="965">
        <v>0</v>
      </c>
      <c r="U334" s="965">
        <v>272</v>
      </c>
      <c r="V334" s="965">
        <v>0</v>
      </c>
      <c r="W334" s="253">
        <v>8896</v>
      </c>
      <c r="X334" s="253">
        <v>12372</v>
      </c>
      <c r="Y334" s="122">
        <v>10383</v>
      </c>
      <c r="Z334" s="253">
        <v>8395</v>
      </c>
      <c r="AA334" s="926">
        <f>SUM(AB334:AG334)</f>
        <v>881</v>
      </c>
      <c r="AB334" s="927">
        <v>0</v>
      </c>
      <c r="AC334" s="928">
        <v>881</v>
      </c>
      <c r="AD334" s="929">
        <v>0</v>
      </c>
      <c r="AE334" s="929">
        <v>0</v>
      </c>
      <c r="AF334" s="929">
        <v>0</v>
      </c>
      <c r="AG334" s="930">
        <v>0</v>
      </c>
      <c r="AH334" s="908"/>
    </row>
    <row r="335" spans="1:34" ht="12.75" customHeight="1" x14ac:dyDescent="0.25">
      <c r="A335" s="541" t="s">
        <v>79</v>
      </c>
      <c r="B335" s="600" t="s">
        <v>442</v>
      </c>
      <c r="C335" s="542" t="s">
        <v>407</v>
      </c>
      <c r="D335" s="314" t="s">
        <v>443</v>
      </c>
      <c r="E335" s="560" t="s">
        <v>142</v>
      </c>
      <c r="F335" s="317">
        <v>1000</v>
      </c>
      <c r="G335" s="544" t="s">
        <v>50</v>
      </c>
      <c r="H335" s="259"/>
      <c r="I335" s="450">
        <f>$H$334*$F$334/F335</f>
        <v>0</v>
      </c>
      <c r="J335" s="509"/>
      <c r="K335" s="477">
        <v>0</v>
      </c>
      <c r="L335" s="107">
        <f>IF(K335&gt;0,$N$2,0)</f>
        <v>0</v>
      </c>
      <c r="M335" s="106">
        <f>K335+L335</f>
        <v>0</v>
      </c>
      <c r="N335" s="106">
        <f>M335*I335</f>
        <v>0</v>
      </c>
      <c r="O335" s="108">
        <f>M335/F335</f>
        <v>0</v>
      </c>
      <c r="P335" s="924"/>
      <c r="Q335" s="1026"/>
      <c r="R335" s="1026"/>
      <c r="S335" s="1026"/>
      <c r="T335" s="1026"/>
      <c r="U335" s="1026"/>
      <c r="V335" s="1026"/>
      <c r="W335" s="1026"/>
      <c r="X335" s="1026"/>
      <c r="Y335" s="131"/>
      <c r="Z335" s="1026"/>
      <c r="AA335" s="926"/>
      <c r="AB335" s="932"/>
      <c r="AC335" s="933"/>
      <c r="AD335" s="467"/>
      <c r="AE335" s="467"/>
      <c r="AF335" s="467"/>
      <c r="AG335" s="934"/>
      <c r="AH335" s="908"/>
    </row>
    <row r="336" spans="1:34" ht="12.75" customHeight="1" x14ac:dyDescent="0.25">
      <c r="A336" s="541"/>
      <c r="B336" s="542" t="s">
        <v>444</v>
      </c>
      <c r="C336" s="557"/>
      <c r="D336" s="314"/>
      <c r="E336" s="560"/>
      <c r="F336" s="317"/>
      <c r="G336" s="544"/>
      <c r="H336" s="259"/>
      <c r="I336" s="427"/>
      <c r="J336" s="467"/>
      <c r="K336" s="468"/>
      <c r="L336" s="41"/>
      <c r="M336" s="38"/>
      <c r="N336" s="38"/>
      <c r="O336" s="44"/>
      <c r="P336" s="924"/>
      <c r="Q336" s="1026"/>
      <c r="R336" s="1026"/>
      <c r="S336" s="1026"/>
      <c r="T336" s="1026"/>
      <c r="U336" s="1026"/>
      <c r="V336" s="1026"/>
      <c r="W336" s="1026"/>
      <c r="X336" s="1026"/>
      <c r="Y336" s="131"/>
      <c r="Z336" s="1026"/>
      <c r="AA336" s="926"/>
      <c r="AB336" s="932"/>
      <c r="AC336" s="933"/>
      <c r="AD336" s="467"/>
      <c r="AE336" s="467"/>
      <c r="AF336" s="467"/>
      <c r="AG336" s="934"/>
      <c r="AH336" s="908"/>
    </row>
    <row r="337" spans="1:34" ht="12.75" customHeight="1" x14ac:dyDescent="0.25">
      <c r="A337" s="541"/>
      <c r="B337" s="611" t="s">
        <v>445</v>
      </c>
      <c r="C337" s="542"/>
      <c r="D337" s="743"/>
      <c r="E337" s="560"/>
      <c r="F337" s="317"/>
      <c r="G337" s="544"/>
      <c r="H337" s="259"/>
      <c r="I337" s="427"/>
      <c r="J337" s="467"/>
      <c r="K337" s="468"/>
      <c r="L337" s="41"/>
      <c r="M337" s="38"/>
      <c r="N337" s="38"/>
      <c r="O337" s="44"/>
      <c r="P337" s="924"/>
      <c r="Q337" s="1026"/>
      <c r="R337" s="1026"/>
      <c r="S337" s="1026"/>
      <c r="T337" s="1026"/>
      <c r="U337" s="1026"/>
      <c r="V337" s="1026"/>
      <c r="W337" s="1026"/>
      <c r="X337" s="1026"/>
      <c r="Y337" s="131"/>
      <c r="Z337" s="1026"/>
      <c r="AA337" s="926"/>
      <c r="AB337" s="932"/>
      <c r="AC337" s="933"/>
      <c r="AD337" s="467"/>
      <c r="AE337" s="467"/>
      <c r="AF337" s="467"/>
      <c r="AG337" s="934"/>
      <c r="AH337" s="908"/>
    </row>
    <row r="338" spans="1:34" ht="13.5" customHeight="1" thickBot="1" x14ac:dyDescent="0.3">
      <c r="A338" s="695"/>
      <c r="B338" s="699"/>
      <c r="C338" s="744"/>
      <c r="D338" s="745"/>
      <c r="E338" s="746"/>
      <c r="F338" s="744"/>
      <c r="G338" s="744"/>
      <c r="H338" s="301"/>
      <c r="I338" s="451"/>
      <c r="J338" s="510"/>
      <c r="K338" s="511"/>
      <c r="L338" s="302"/>
      <c r="M338" s="302"/>
      <c r="N338" s="302"/>
      <c r="O338" s="303"/>
      <c r="P338" s="906"/>
      <c r="Q338" s="1066"/>
      <c r="R338" s="1066"/>
      <c r="S338" s="1066"/>
      <c r="T338" s="1066"/>
      <c r="U338" s="1066"/>
      <c r="V338" s="1066"/>
      <c r="W338" s="1066"/>
      <c r="X338" s="1066"/>
      <c r="Y338" s="136"/>
      <c r="Z338" s="1066"/>
      <c r="AA338" s="926"/>
      <c r="AB338" s="947"/>
      <c r="AC338" s="948"/>
      <c r="AD338" s="463"/>
      <c r="AE338" s="1028"/>
      <c r="AF338" s="463"/>
      <c r="AG338" s="949"/>
      <c r="AH338" s="908"/>
    </row>
    <row r="339" spans="1:34" ht="13.5" customHeight="1" thickBot="1" x14ac:dyDescent="0.3">
      <c r="A339" s="747" t="s">
        <v>446</v>
      </c>
      <c r="B339" s="748"/>
      <c r="C339" s="748"/>
      <c r="D339" s="749"/>
      <c r="E339" s="750"/>
      <c r="F339" s="749"/>
      <c r="G339" s="748"/>
      <c r="H339" s="343"/>
      <c r="I339" s="452"/>
      <c r="J339" s="512"/>
      <c r="K339" s="513"/>
      <c r="L339" s="344"/>
      <c r="M339" s="344"/>
      <c r="N339" s="344"/>
      <c r="O339" s="112"/>
      <c r="P339" s="924"/>
      <c r="Q339" s="1067"/>
      <c r="R339" s="1067"/>
      <c r="S339" s="1067"/>
      <c r="T339" s="1067"/>
      <c r="U339" s="1067"/>
      <c r="V339" s="1067"/>
      <c r="W339" s="1067"/>
      <c r="X339" s="1067"/>
      <c r="Y339" s="137"/>
      <c r="Z339" s="1067"/>
      <c r="AA339" s="926"/>
      <c r="AB339" s="959"/>
      <c r="AC339" s="960"/>
      <c r="AD339" s="961"/>
      <c r="AE339" s="961"/>
      <c r="AF339" s="961"/>
      <c r="AG339" s="963"/>
      <c r="AH339" s="908"/>
    </row>
    <row r="340" spans="1:34" ht="14.25" customHeight="1" thickTop="1" thickBot="1" x14ac:dyDescent="0.3">
      <c r="A340" s="555">
        <v>78410</v>
      </c>
      <c r="B340" s="739" t="s">
        <v>447</v>
      </c>
      <c r="C340" s="538" t="s">
        <v>78</v>
      </c>
      <c r="D340" s="315"/>
      <c r="E340" s="566" t="s">
        <v>142</v>
      </c>
      <c r="F340" s="561">
        <v>1000</v>
      </c>
      <c r="G340" s="564" t="s">
        <v>50</v>
      </c>
      <c r="H340" s="254">
        <v>40</v>
      </c>
      <c r="I340" s="42"/>
      <c r="J340" s="467"/>
      <c r="K340" s="468"/>
      <c r="L340" s="41"/>
      <c r="M340" s="38"/>
      <c r="N340" s="38"/>
      <c r="O340" s="44"/>
      <c r="P340" s="924"/>
      <c r="Q340" s="253">
        <f t="shared" ref="Q340" si="100">AA340*2</f>
        <v>8938</v>
      </c>
      <c r="R340" s="925">
        <v>8990</v>
      </c>
      <c r="S340" s="925">
        <v>10870</v>
      </c>
      <c r="T340" s="965">
        <v>9159</v>
      </c>
      <c r="U340" s="965">
        <v>8002</v>
      </c>
      <c r="V340" s="965">
        <v>6341</v>
      </c>
      <c r="W340" s="925">
        <v>12614</v>
      </c>
      <c r="X340" s="254">
        <v>10816</v>
      </c>
      <c r="Y340" s="123">
        <v>9262</v>
      </c>
      <c r="Z340" s="254">
        <v>9619</v>
      </c>
      <c r="AA340" s="926">
        <f>SUM(AB340:AG340)</f>
        <v>4469</v>
      </c>
      <c r="AB340" s="927">
        <v>0</v>
      </c>
      <c r="AC340" s="928">
        <v>3282</v>
      </c>
      <c r="AD340" s="929">
        <v>361</v>
      </c>
      <c r="AE340" s="929">
        <v>243</v>
      </c>
      <c r="AF340" s="929">
        <v>195</v>
      </c>
      <c r="AG340" s="930">
        <v>388</v>
      </c>
      <c r="AH340" s="908"/>
    </row>
    <row r="341" spans="1:34" ht="12.75" customHeight="1" x14ac:dyDescent="0.25">
      <c r="A341" s="541" t="s">
        <v>51</v>
      </c>
      <c r="B341" s="542" t="s">
        <v>448</v>
      </c>
      <c r="C341" s="721"/>
      <c r="D341" s="721"/>
      <c r="E341" s="650">
        <v>1000</v>
      </c>
      <c r="F341" s="628">
        <v>1000</v>
      </c>
      <c r="G341" s="542" t="s">
        <v>50</v>
      </c>
      <c r="H341" s="259"/>
      <c r="I341" s="427">
        <f>$H$340*$F$340/F341</f>
        <v>40</v>
      </c>
      <c r="J341" s="461" t="s">
        <v>107</v>
      </c>
      <c r="K341" s="462">
        <v>0</v>
      </c>
      <c r="L341" s="41">
        <f>IF(K341&gt;0,$N$2,0)</f>
        <v>0</v>
      </c>
      <c r="M341" s="38">
        <f>K341+L341</f>
        <v>0</v>
      </c>
      <c r="N341" s="38">
        <f>M341*I341</f>
        <v>0</v>
      </c>
      <c r="O341" s="44">
        <f>M341/F341</f>
        <v>0</v>
      </c>
      <c r="P341" s="924"/>
      <c r="Q341" s="1026"/>
      <c r="R341" s="1026"/>
      <c r="S341" s="1026"/>
      <c r="T341" s="1026"/>
      <c r="U341" s="1026"/>
      <c r="V341" s="1026"/>
      <c r="W341" s="1026"/>
      <c r="X341" s="1026"/>
      <c r="Y341" s="131"/>
      <c r="Z341" s="1026"/>
      <c r="AA341" s="926"/>
      <c r="AB341" s="932"/>
      <c r="AC341" s="933"/>
      <c r="AD341" s="467"/>
      <c r="AE341" s="467"/>
      <c r="AF341" s="467"/>
      <c r="AG341" s="934">
        <v>0</v>
      </c>
      <c r="AH341" s="908"/>
    </row>
    <row r="342" spans="1:34" ht="12.75" customHeight="1" x14ac:dyDescent="0.25">
      <c r="A342" s="541"/>
      <c r="B342" s="564" t="s">
        <v>449</v>
      </c>
      <c r="C342" s="564" t="s">
        <v>450</v>
      </c>
      <c r="D342" s="561" t="s">
        <v>451</v>
      </c>
      <c r="E342" s="566" t="s">
        <v>142</v>
      </c>
      <c r="F342" s="561">
        <v>1000</v>
      </c>
      <c r="G342" s="564" t="s">
        <v>50</v>
      </c>
      <c r="H342" s="259"/>
      <c r="I342" s="427">
        <f>$H$340*$F$340/F342</f>
        <v>40</v>
      </c>
      <c r="J342" s="461" t="s">
        <v>107</v>
      </c>
      <c r="K342" s="462">
        <v>0</v>
      </c>
      <c r="L342" s="41">
        <f>IF(K342&gt;0,$N$2,0)</f>
        <v>0</v>
      </c>
      <c r="M342" s="38">
        <f>K342+L342</f>
        <v>0</v>
      </c>
      <c r="N342" s="38">
        <f>M342*I342</f>
        <v>0</v>
      </c>
      <c r="O342" s="44">
        <f>M342/F342</f>
        <v>0</v>
      </c>
      <c r="P342" s="924"/>
      <c r="Q342" s="1026"/>
      <c r="R342" s="1026"/>
      <c r="S342" s="1026"/>
      <c r="T342" s="1026"/>
      <c r="U342" s="1026"/>
      <c r="V342" s="1026"/>
      <c r="W342" s="1026"/>
      <c r="X342" s="1026"/>
      <c r="Y342" s="131"/>
      <c r="Z342" s="1026"/>
      <c r="AA342" s="926"/>
      <c r="AB342" s="932"/>
      <c r="AC342" s="933"/>
      <c r="AD342" s="467"/>
      <c r="AE342" s="467"/>
      <c r="AF342" s="467"/>
      <c r="AG342" s="934">
        <v>0</v>
      </c>
      <c r="AH342" s="908"/>
    </row>
    <row r="343" spans="1:34" ht="12.75" customHeight="1" x14ac:dyDescent="0.25">
      <c r="A343" s="541"/>
      <c r="B343" s="542"/>
      <c r="C343" s="542" t="s">
        <v>427</v>
      </c>
      <c r="D343" s="317" t="s">
        <v>452</v>
      </c>
      <c r="E343" s="560" t="s">
        <v>142</v>
      </c>
      <c r="F343" s="317">
        <v>1000</v>
      </c>
      <c r="G343" s="542" t="s">
        <v>50</v>
      </c>
      <c r="H343" s="259"/>
      <c r="I343" s="427">
        <f>$H$340*$F$340/F343</f>
        <v>40</v>
      </c>
      <c r="J343" s="461" t="s">
        <v>107</v>
      </c>
      <c r="K343" s="462">
        <v>0</v>
      </c>
      <c r="L343" s="41">
        <f>IF(K343&gt;0,$N$2,0)</f>
        <v>0</v>
      </c>
      <c r="M343" s="38">
        <f>K343+L343</f>
        <v>0</v>
      </c>
      <c r="N343" s="38">
        <f>M343*I343</f>
        <v>0</v>
      </c>
      <c r="O343" s="44">
        <f>M343/F343</f>
        <v>0</v>
      </c>
      <c r="P343" s="924"/>
      <c r="Q343" s="1026"/>
      <c r="R343" s="1026"/>
      <c r="S343" s="1026"/>
      <c r="T343" s="1026"/>
      <c r="U343" s="1026"/>
      <c r="V343" s="1026"/>
      <c r="W343" s="1026"/>
      <c r="X343" s="1026"/>
      <c r="Y343" s="131"/>
      <c r="Z343" s="1026"/>
      <c r="AA343" s="926"/>
      <c r="AB343" s="932"/>
      <c r="AC343" s="933"/>
      <c r="AD343" s="467"/>
      <c r="AE343" s="467"/>
      <c r="AF343" s="467"/>
      <c r="AG343" s="934">
        <v>0</v>
      </c>
      <c r="AH343" s="908"/>
    </row>
    <row r="344" spans="1:34" ht="12.75" customHeight="1" x14ac:dyDescent="0.25">
      <c r="A344" s="541"/>
      <c r="B344" s="542"/>
      <c r="C344" s="542" t="s">
        <v>453</v>
      </c>
      <c r="D344" s="317" t="s">
        <v>454</v>
      </c>
      <c r="E344" s="560" t="s">
        <v>142</v>
      </c>
      <c r="F344" s="317">
        <v>1000</v>
      </c>
      <c r="G344" s="542" t="s">
        <v>50</v>
      </c>
      <c r="H344" s="259"/>
      <c r="I344" s="427">
        <f>$H$340*$F$340/F344</f>
        <v>40</v>
      </c>
      <c r="J344" s="461" t="s">
        <v>107</v>
      </c>
      <c r="K344" s="462">
        <v>0</v>
      </c>
      <c r="L344" s="41">
        <f>IF(K344&gt;0,$N$2,0)</f>
        <v>0</v>
      </c>
      <c r="M344" s="38">
        <f>K344+L344</f>
        <v>0</v>
      </c>
      <c r="N344" s="38">
        <f>M344*I344</f>
        <v>0</v>
      </c>
      <c r="O344" s="44">
        <f>M344/F344</f>
        <v>0</v>
      </c>
      <c r="P344" s="924"/>
      <c r="Q344" s="1026"/>
      <c r="R344" s="1026"/>
      <c r="S344" s="1026"/>
      <c r="T344" s="1026"/>
      <c r="U344" s="1026"/>
      <c r="V344" s="1026"/>
      <c r="W344" s="1026"/>
      <c r="X344" s="1026"/>
      <c r="Y344" s="131"/>
      <c r="Z344" s="1026"/>
      <c r="AA344" s="926"/>
      <c r="AB344" s="932"/>
      <c r="AC344" s="933"/>
      <c r="AD344" s="467"/>
      <c r="AE344" s="467"/>
      <c r="AF344" s="467"/>
      <c r="AG344" s="934">
        <v>0</v>
      </c>
      <c r="AH344" s="908"/>
    </row>
    <row r="345" spans="1:34" ht="12.75" customHeight="1" x14ac:dyDescent="0.25">
      <c r="A345" s="541"/>
      <c r="B345" s="542"/>
      <c r="C345" s="542" t="s">
        <v>391</v>
      </c>
      <c r="D345" s="317" t="s">
        <v>455</v>
      </c>
      <c r="E345" s="560" t="s">
        <v>142</v>
      </c>
      <c r="F345" s="317">
        <v>1000</v>
      </c>
      <c r="G345" s="542" t="s">
        <v>50</v>
      </c>
      <c r="H345" s="259"/>
      <c r="I345" s="427">
        <f>$H$340*$F$340/F345</f>
        <v>40</v>
      </c>
      <c r="J345" s="461" t="s">
        <v>107</v>
      </c>
      <c r="K345" s="462">
        <v>0</v>
      </c>
      <c r="L345" s="41">
        <f>IF(K345&gt;0,$N$2,0)</f>
        <v>0</v>
      </c>
      <c r="M345" s="38">
        <f>K345+L345</f>
        <v>0</v>
      </c>
      <c r="N345" s="38">
        <f>M345*I345</f>
        <v>0</v>
      </c>
      <c r="O345" s="44">
        <f>M345/F345</f>
        <v>0</v>
      </c>
      <c r="P345" s="924"/>
      <c r="Q345" s="1026"/>
      <c r="R345" s="1026"/>
      <c r="S345" s="1026"/>
      <c r="T345" s="1026"/>
      <c r="U345" s="1026"/>
      <c r="V345" s="1026"/>
      <c r="W345" s="1026"/>
      <c r="X345" s="1026"/>
      <c r="Y345" s="131"/>
      <c r="Z345" s="1026"/>
      <c r="AA345" s="926"/>
      <c r="AB345" s="932"/>
      <c r="AC345" s="933"/>
      <c r="AD345" s="467"/>
      <c r="AE345" s="467"/>
      <c r="AF345" s="467"/>
      <c r="AG345" s="934">
        <v>0</v>
      </c>
      <c r="AH345" s="908"/>
    </row>
    <row r="346" spans="1:34" ht="13.5" customHeight="1" thickBot="1" x14ac:dyDescent="0.3">
      <c r="A346" s="549"/>
      <c r="B346" s="551"/>
      <c r="C346" s="551"/>
      <c r="D346" s="554"/>
      <c r="E346" s="553"/>
      <c r="F346" s="554"/>
      <c r="G346" s="551"/>
      <c r="H346" s="257"/>
      <c r="I346" s="433"/>
      <c r="J346" s="506"/>
      <c r="K346" s="474"/>
      <c r="L346" s="194"/>
      <c r="M346" s="194"/>
      <c r="N346" s="194"/>
      <c r="O346" s="73"/>
      <c r="P346" s="924"/>
      <c r="Q346" s="1027"/>
      <c r="R346" s="1027"/>
      <c r="S346" s="1027"/>
      <c r="T346" s="1027"/>
      <c r="U346" s="1027"/>
      <c r="V346" s="1027"/>
      <c r="W346" s="1027"/>
      <c r="X346" s="1027"/>
      <c r="Y346" s="132"/>
      <c r="Z346" s="1027"/>
      <c r="AA346" s="926"/>
      <c r="AB346" s="956"/>
      <c r="AC346" s="957"/>
      <c r="AD346" s="482"/>
      <c r="AE346" s="482"/>
      <c r="AF346" s="482"/>
      <c r="AG346" s="949"/>
      <c r="AH346" s="908"/>
    </row>
    <row r="347" spans="1:34" ht="13.5" customHeight="1" thickBot="1" x14ac:dyDescent="0.3">
      <c r="A347" s="228" t="s">
        <v>51</v>
      </c>
      <c r="B347" s="225" t="s">
        <v>456</v>
      </c>
      <c r="C347" s="544" t="s">
        <v>457</v>
      </c>
      <c r="D347" s="316" t="s">
        <v>458</v>
      </c>
      <c r="E347" s="638" t="s">
        <v>134</v>
      </c>
      <c r="F347" s="316">
        <v>100</v>
      </c>
      <c r="G347" s="544" t="s">
        <v>50</v>
      </c>
      <c r="H347" s="156"/>
      <c r="I347" s="177"/>
      <c r="J347" s="177"/>
      <c r="K347" s="178"/>
      <c r="L347" s="179"/>
      <c r="M347" s="180"/>
      <c r="N347" s="180"/>
      <c r="O347" s="181"/>
      <c r="P347" s="924"/>
      <c r="Q347" s="993">
        <f>AA347*2</f>
        <v>74082</v>
      </c>
      <c r="R347" s="993">
        <v>48843</v>
      </c>
      <c r="S347" s="993">
        <v>71792</v>
      </c>
      <c r="T347" s="993">
        <v>57536</v>
      </c>
      <c r="U347" s="993">
        <v>57412</v>
      </c>
      <c r="V347" s="993">
        <v>48453</v>
      </c>
      <c r="W347" s="993">
        <v>57000</v>
      </c>
      <c r="X347" s="993">
        <v>57000</v>
      </c>
      <c r="Y347" s="993">
        <v>57000</v>
      </c>
      <c r="Z347" s="993">
        <v>47083</v>
      </c>
      <c r="AA347" s="926">
        <f>SUM(AC347:AG347)</f>
        <v>37041</v>
      </c>
      <c r="AB347" s="1054">
        <f>SUM(AB355:AB365)</f>
        <v>3500</v>
      </c>
      <c r="AC347" s="1054">
        <f t="shared" ref="AC347:AG347" si="101">SUM(AC355:AC365)</f>
        <v>26305</v>
      </c>
      <c r="AD347" s="1054">
        <f t="shared" si="101"/>
        <v>2043</v>
      </c>
      <c r="AE347" s="1054">
        <f t="shared" si="101"/>
        <v>996</v>
      </c>
      <c r="AF347" s="1054">
        <f t="shared" si="101"/>
        <v>4482</v>
      </c>
      <c r="AG347" s="1054">
        <f t="shared" si="101"/>
        <v>3215</v>
      </c>
      <c r="AH347" s="908"/>
    </row>
    <row r="348" spans="1:34" ht="12.75" customHeight="1" x14ac:dyDescent="0.25">
      <c r="A348" s="288"/>
      <c r="B348" s="152" t="s">
        <v>178</v>
      </c>
      <c r="C348" s="542" t="s">
        <v>48</v>
      </c>
      <c r="D348" s="315" t="s">
        <v>459</v>
      </c>
      <c r="E348" s="560" t="s">
        <v>134</v>
      </c>
      <c r="F348" s="317">
        <v>100</v>
      </c>
      <c r="G348" s="544" t="s">
        <v>50</v>
      </c>
      <c r="H348" s="156"/>
      <c r="I348" s="170"/>
      <c r="J348" s="170"/>
      <c r="K348" s="171"/>
      <c r="L348" s="172"/>
      <c r="M348" s="173"/>
      <c r="N348" s="173"/>
      <c r="O348" s="174"/>
      <c r="P348" s="924"/>
      <c r="Q348" s="1068"/>
      <c r="R348" s="1068"/>
      <c r="S348" s="1068"/>
      <c r="T348" s="1068"/>
      <c r="U348" s="1068"/>
      <c r="V348" s="1068"/>
      <c r="W348" s="1068"/>
      <c r="X348" s="1068"/>
      <c r="Y348" s="1068"/>
      <c r="Z348" s="1068"/>
      <c r="AA348" s="996"/>
      <c r="AB348" s="979"/>
      <c r="AC348" s="983"/>
      <c r="AD348" s="983"/>
      <c r="AE348" s="1044"/>
      <c r="AF348" s="983"/>
      <c r="AG348" s="984"/>
      <c r="AH348" s="908"/>
    </row>
    <row r="349" spans="1:34" ht="12.75" customHeight="1" x14ac:dyDescent="0.25">
      <c r="A349" s="287"/>
      <c r="B349" s="221" t="s">
        <v>460</v>
      </c>
      <c r="C349" s="542" t="s">
        <v>73</v>
      </c>
      <c r="D349" s="316" t="s">
        <v>461</v>
      </c>
      <c r="E349" s="560" t="s">
        <v>134</v>
      </c>
      <c r="F349" s="317">
        <v>100</v>
      </c>
      <c r="G349" s="544" t="s">
        <v>50</v>
      </c>
      <c r="H349" s="156"/>
      <c r="I349" s="170"/>
      <c r="J349" s="170"/>
      <c r="K349" s="171"/>
      <c r="L349" s="172"/>
      <c r="M349" s="173"/>
      <c r="N349" s="173"/>
      <c r="O349" s="174"/>
      <c r="P349" s="924"/>
      <c r="Q349" s="1069"/>
      <c r="R349" s="1069"/>
      <c r="S349" s="1069"/>
      <c r="T349" s="1069"/>
      <c r="U349" s="1069"/>
      <c r="V349" s="1069"/>
      <c r="W349" s="1069"/>
      <c r="X349" s="1069"/>
      <c r="Y349" s="1069"/>
      <c r="Z349" s="1069"/>
      <c r="AA349" s="996"/>
      <c r="AB349" s="979"/>
      <c r="AC349" s="983"/>
      <c r="AD349" s="983"/>
      <c r="AE349" s="1044"/>
      <c r="AF349" s="983"/>
      <c r="AG349" s="984"/>
      <c r="AH349" s="908"/>
    </row>
    <row r="350" spans="1:34" ht="12.75" customHeight="1" x14ac:dyDescent="0.25">
      <c r="A350" s="287"/>
      <c r="B350" s="127" t="s">
        <v>462</v>
      </c>
      <c r="C350" s="127"/>
      <c r="D350" s="150"/>
      <c r="E350" s="149"/>
      <c r="F350" s="150"/>
      <c r="G350" s="151"/>
      <c r="H350" s="156"/>
      <c r="I350" s="170"/>
      <c r="J350" s="170"/>
      <c r="K350" s="171"/>
      <c r="L350" s="172"/>
      <c r="M350" s="173"/>
      <c r="N350" s="173"/>
      <c r="O350" s="174"/>
      <c r="P350" s="924"/>
      <c r="Q350" s="995"/>
      <c r="R350" s="995"/>
      <c r="S350" s="995"/>
      <c r="T350" s="995"/>
      <c r="U350" s="995"/>
      <c r="V350" s="995"/>
      <c r="W350" s="995"/>
      <c r="X350" s="995"/>
      <c r="Y350" s="995"/>
      <c r="Z350" s="995"/>
      <c r="AA350" s="996"/>
      <c r="AB350" s="979"/>
      <c r="AC350" s="983"/>
      <c r="AD350" s="983"/>
      <c r="AE350" s="1044"/>
      <c r="AF350" s="983"/>
      <c r="AG350" s="984"/>
      <c r="AH350" s="908"/>
    </row>
    <row r="351" spans="1:34" ht="13.5" customHeight="1" x14ac:dyDescent="0.25">
      <c r="A351" s="287"/>
      <c r="B351" s="127" t="s">
        <v>168</v>
      </c>
      <c r="C351" s="127"/>
      <c r="D351" s="129" t="s">
        <v>463</v>
      </c>
      <c r="E351" s="149"/>
      <c r="F351" s="150"/>
      <c r="G351" s="151"/>
      <c r="H351" s="156"/>
      <c r="I351" s="170"/>
      <c r="J351" s="170"/>
      <c r="K351" s="171"/>
      <c r="L351" s="172"/>
      <c r="M351" s="173"/>
      <c r="N351" s="173"/>
      <c r="O351" s="174"/>
      <c r="P351" s="924"/>
      <c r="Q351" s="995"/>
      <c r="R351" s="995"/>
      <c r="S351" s="995"/>
      <c r="T351" s="995"/>
      <c r="U351" s="995"/>
      <c r="V351" s="995"/>
      <c r="W351" s="995"/>
      <c r="X351" s="995"/>
      <c r="Y351" s="995"/>
      <c r="Z351" s="995"/>
      <c r="AA351" s="996"/>
      <c r="AB351" s="979"/>
      <c r="AC351" s="983"/>
      <c r="AD351" s="983"/>
      <c r="AE351" s="1044"/>
      <c r="AF351" s="983"/>
      <c r="AG351" s="984"/>
      <c r="AH351" s="908"/>
    </row>
    <row r="352" spans="1:34" ht="13.5" customHeight="1" x14ac:dyDescent="0.25">
      <c r="A352" s="288"/>
      <c r="B352" s="252" t="s">
        <v>464</v>
      </c>
      <c r="C352" s="127"/>
      <c r="D352" s="129"/>
      <c r="E352" s="146"/>
      <c r="F352" s="129"/>
      <c r="G352" s="153" t="s">
        <v>50</v>
      </c>
      <c r="H352" s="157"/>
      <c r="I352" s="175"/>
      <c r="J352" s="170"/>
      <c r="K352" s="171"/>
      <c r="L352" s="172"/>
      <c r="M352" s="173"/>
      <c r="N352" s="173"/>
      <c r="O352" s="174"/>
      <c r="P352" s="924"/>
      <c r="Q352" s="1070"/>
      <c r="R352" s="1070"/>
      <c r="S352" s="1070"/>
      <c r="T352" s="1070"/>
      <c r="U352" s="1070"/>
      <c r="V352" s="1070"/>
      <c r="W352" s="1070"/>
      <c r="X352" s="1070"/>
      <c r="Y352" s="1070"/>
      <c r="Z352" s="1070"/>
      <c r="AA352" s="926"/>
      <c r="AB352" s="979"/>
      <c r="AC352" s="983"/>
      <c r="AD352" s="983"/>
      <c r="AE352" s="983"/>
      <c r="AF352" s="983"/>
      <c r="AG352" s="984"/>
      <c r="AH352" s="908"/>
    </row>
    <row r="353" spans="1:34" ht="13.5" customHeight="1" x14ac:dyDescent="0.25">
      <c r="A353" s="288"/>
      <c r="B353" s="127" t="s">
        <v>465</v>
      </c>
      <c r="C353" s="127"/>
      <c r="D353" s="129"/>
      <c r="E353" s="146"/>
      <c r="F353" s="129"/>
      <c r="G353" s="153" t="s">
        <v>50</v>
      </c>
      <c r="H353" s="157"/>
      <c r="I353" s="175"/>
      <c r="J353" s="170"/>
      <c r="K353" s="171"/>
      <c r="L353" s="172"/>
      <c r="M353" s="173"/>
      <c r="N353" s="173"/>
      <c r="O353" s="174"/>
      <c r="P353" s="924"/>
      <c r="Q353" s="1070"/>
      <c r="R353" s="1070"/>
      <c r="S353" s="1070"/>
      <c r="T353" s="1070"/>
      <c r="U353" s="1070"/>
      <c r="V353" s="1070"/>
      <c r="W353" s="1070"/>
      <c r="X353" s="1070"/>
      <c r="Y353" s="1070"/>
      <c r="Z353" s="1070"/>
      <c r="AA353" s="926"/>
      <c r="AB353" s="979"/>
      <c r="AC353" s="983"/>
      <c r="AD353" s="983"/>
      <c r="AE353" s="983"/>
      <c r="AF353" s="983"/>
      <c r="AG353" s="984"/>
      <c r="AH353" s="908"/>
    </row>
    <row r="354" spans="1:34" ht="12.75" customHeight="1" thickBot="1" x14ac:dyDescent="0.3">
      <c r="A354" s="288"/>
      <c r="B354" s="124" t="s">
        <v>466</v>
      </c>
      <c r="C354" s="147" t="s">
        <v>172</v>
      </c>
      <c r="D354" s="147" t="s">
        <v>8</v>
      </c>
      <c r="E354" s="146"/>
      <c r="F354" s="129"/>
      <c r="G354" s="151" t="s">
        <v>50</v>
      </c>
      <c r="H354" s="157"/>
      <c r="I354" s="176"/>
      <c r="J354" s="177"/>
      <c r="K354" s="178"/>
      <c r="L354" s="179"/>
      <c r="M354" s="180"/>
      <c r="N354" s="180"/>
      <c r="O354" s="181"/>
      <c r="P354" s="924"/>
      <c r="Q354" s="1070"/>
      <c r="R354" s="1070"/>
      <c r="S354" s="1070"/>
      <c r="T354" s="1070"/>
      <c r="U354" s="1070"/>
      <c r="V354" s="1070"/>
      <c r="W354" s="1070"/>
      <c r="X354" s="1070"/>
      <c r="Y354" s="1070"/>
      <c r="Z354" s="1070"/>
      <c r="AA354" s="926"/>
      <c r="AB354" s="979"/>
      <c r="AC354" s="983"/>
      <c r="AD354" s="983"/>
      <c r="AE354" s="1044"/>
      <c r="AF354" s="983"/>
      <c r="AG354" s="984"/>
      <c r="AH354" s="908"/>
    </row>
    <row r="355" spans="1:34" ht="13.5" customHeight="1" thickBot="1" x14ac:dyDescent="0.3">
      <c r="A355" s="285">
        <v>78425</v>
      </c>
      <c r="B355" s="138" t="s">
        <v>467</v>
      </c>
      <c r="C355" s="139"/>
      <c r="D355" s="140"/>
      <c r="E355" s="141" t="s">
        <v>134</v>
      </c>
      <c r="F355" s="142">
        <v>100</v>
      </c>
      <c r="G355" s="151" t="s">
        <v>50</v>
      </c>
      <c r="H355" s="122">
        <v>5</v>
      </c>
      <c r="I355" s="182">
        <f>H355</f>
        <v>5</v>
      </c>
      <c r="J355" s="168" t="s">
        <v>107</v>
      </c>
      <c r="K355" s="159">
        <v>0</v>
      </c>
      <c r="L355" s="172">
        <f>IF(K355&gt;0,$N$2,0)</f>
        <v>0</v>
      </c>
      <c r="M355" s="173">
        <f>K355+L355</f>
        <v>0</v>
      </c>
      <c r="N355" s="173">
        <f>M355*I355</f>
        <v>0</v>
      </c>
      <c r="O355" s="174">
        <f>M355/F355</f>
        <v>0</v>
      </c>
      <c r="P355" s="924"/>
      <c r="Q355" s="253">
        <f t="shared" ref="Q355:Q357" si="102">AA355*2</f>
        <v>1790</v>
      </c>
      <c r="R355" s="253">
        <v>1470</v>
      </c>
      <c r="S355" s="253">
        <v>1804</v>
      </c>
      <c r="T355" s="965">
        <v>1389</v>
      </c>
      <c r="U355" s="965">
        <v>3346</v>
      </c>
      <c r="V355" s="965">
        <v>839</v>
      </c>
      <c r="W355" s="253">
        <v>0</v>
      </c>
      <c r="X355" s="253">
        <v>234</v>
      </c>
      <c r="Y355" s="186">
        <v>67</v>
      </c>
      <c r="Z355" s="186">
        <v>865</v>
      </c>
      <c r="AA355" s="926">
        <f>SUM(AB355:AG355)</f>
        <v>895</v>
      </c>
      <c r="AB355" s="979">
        <v>0</v>
      </c>
      <c r="AC355" s="983">
        <v>809</v>
      </c>
      <c r="AD355" s="983">
        <v>15</v>
      </c>
      <c r="AE355" s="983">
        <v>20</v>
      </c>
      <c r="AF355" s="983">
        <v>0</v>
      </c>
      <c r="AG355" s="984">
        <v>51</v>
      </c>
      <c r="AH355" s="908"/>
    </row>
    <row r="356" spans="1:34" ht="13.5" customHeight="1" thickBot="1" x14ac:dyDescent="0.3">
      <c r="A356" s="285">
        <v>78430</v>
      </c>
      <c r="B356" s="138" t="s">
        <v>468</v>
      </c>
      <c r="C356" s="143"/>
      <c r="D356" s="140"/>
      <c r="E356" s="141" t="s">
        <v>134</v>
      </c>
      <c r="F356" s="142">
        <v>100</v>
      </c>
      <c r="G356" s="151" t="s">
        <v>50</v>
      </c>
      <c r="H356" s="123">
        <v>25</v>
      </c>
      <c r="I356" s="182">
        <f>H356</f>
        <v>25</v>
      </c>
      <c r="J356" s="168" t="s">
        <v>107</v>
      </c>
      <c r="K356" s="159">
        <v>0</v>
      </c>
      <c r="L356" s="172">
        <f>IF(K356&gt;0,$N$2,0)</f>
        <v>0</v>
      </c>
      <c r="M356" s="173">
        <f>K356+L356</f>
        <v>0</v>
      </c>
      <c r="N356" s="173">
        <f>M356*I356</f>
        <v>0</v>
      </c>
      <c r="O356" s="174">
        <f>M356/F356</f>
        <v>0</v>
      </c>
      <c r="P356" s="924"/>
      <c r="Q356" s="253">
        <f t="shared" si="102"/>
        <v>14358</v>
      </c>
      <c r="R356" s="253">
        <v>4507</v>
      </c>
      <c r="S356" s="253">
        <v>12258</v>
      </c>
      <c r="T356" s="965">
        <v>9627</v>
      </c>
      <c r="U356" s="965">
        <v>7996</v>
      </c>
      <c r="V356" s="965">
        <v>4457</v>
      </c>
      <c r="W356" s="254">
        <v>0</v>
      </c>
      <c r="X356" s="253">
        <v>12282</v>
      </c>
      <c r="Y356" s="186">
        <v>9685</v>
      </c>
      <c r="Z356" s="186">
        <v>9156</v>
      </c>
      <c r="AA356" s="926">
        <f>SUM(AB356:AG356)</f>
        <v>7179</v>
      </c>
      <c r="AB356" s="979">
        <v>0</v>
      </c>
      <c r="AC356" s="983">
        <v>3401</v>
      </c>
      <c r="AD356" s="983">
        <v>79</v>
      </c>
      <c r="AE356" s="983">
        <v>0</v>
      </c>
      <c r="AF356" s="983">
        <v>1176</v>
      </c>
      <c r="AG356" s="984">
        <v>2523</v>
      </c>
      <c r="AH356" s="908"/>
    </row>
    <row r="357" spans="1:34" ht="13.5" customHeight="1" thickBot="1" x14ac:dyDescent="0.3">
      <c r="A357" s="286">
        <v>78435</v>
      </c>
      <c r="B357" s="144" t="s">
        <v>469</v>
      </c>
      <c r="C357" s="143"/>
      <c r="D357" s="140"/>
      <c r="E357" s="310" t="s">
        <v>76</v>
      </c>
      <c r="F357" s="311">
        <v>50</v>
      </c>
      <c r="G357" s="151" t="s">
        <v>50</v>
      </c>
      <c r="H357" s="123">
        <v>0</v>
      </c>
      <c r="I357" s="182">
        <f>H357</f>
        <v>0</v>
      </c>
      <c r="J357" s="168" t="s">
        <v>107</v>
      </c>
      <c r="K357" s="159">
        <v>0</v>
      </c>
      <c r="L357" s="172">
        <f>IF(K357&gt;0,$N$2,0)</f>
        <v>0</v>
      </c>
      <c r="M357" s="173">
        <f>K357+L357</f>
        <v>0</v>
      </c>
      <c r="N357" s="173">
        <f>M357*I357</f>
        <v>0</v>
      </c>
      <c r="O357" s="174">
        <f>M357/F357</f>
        <v>0</v>
      </c>
      <c r="P357" s="924"/>
      <c r="Q357" s="253">
        <f t="shared" si="102"/>
        <v>51798</v>
      </c>
      <c r="R357" s="253">
        <v>33406</v>
      </c>
      <c r="S357" s="253">
        <v>32910</v>
      </c>
      <c r="T357" s="965">
        <v>33248</v>
      </c>
      <c r="U357" s="965">
        <v>18342</v>
      </c>
      <c r="V357" s="965">
        <v>16877</v>
      </c>
      <c r="W357" s="1071"/>
      <c r="X357" s="1071"/>
      <c r="Y357" s="186">
        <v>18697</v>
      </c>
      <c r="Z357" s="186">
        <v>10269</v>
      </c>
      <c r="AA357" s="926">
        <f>SUM(AB357:AG357)</f>
        <v>25899</v>
      </c>
      <c r="AB357" s="979">
        <v>3500</v>
      </c>
      <c r="AC357" s="983">
        <v>18168</v>
      </c>
      <c r="AD357" s="983">
        <v>1306</v>
      </c>
      <c r="AE357" s="983">
        <v>494</v>
      </c>
      <c r="AF357" s="983">
        <v>2401</v>
      </c>
      <c r="AG357" s="984">
        <v>30</v>
      </c>
      <c r="AH357" s="908"/>
    </row>
    <row r="358" spans="1:34" ht="13.5" customHeight="1" x14ac:dyDescent="0.25">
      <c r="A358" s="287"/>
      <c r="B358" s="124"/>
      <c r="C358" s="145"/>
      <c r="D358" s="145"/>
      <c r="E358" s="146"/>
      <c r="F358" s="129"/>
      <c r="G358" s="153"/>
      <c r="H358" s="157"/>
      <c r="I358" s="176"/>
      <c r="J358" s="177"/>
      <c r="K358" s="178"/>
      <c r="L358" s="179"/>
      <c r="M358" s="180"/>
      <c r="N358" s="180"/>
      <c r="O358" s="181"/>
      <c r="P358" s="924"/>
      <c r="Q358" s="995"/>
      <c r="R358" s="995"/>
      <c r="S358" s="995"/>
      <c r="T358" s="995"/>
      <c r="U358" s="995"/>
      <c r="V358" s="995"/>
      <c r="W358" s="995"/>
      <c r="X358" s="995"/>
      <c r="Y358" s="995"/>
      <c r="Z358" s="995"/>
      <c r="AA358" s="926"/>
      <c r="AB358" s="979"/>
      <c r="AC358" s="983"/>
      <c r="AD358" s="983"/>
      <c r="AE358" s="983"/>
      <c r="AF358" s="983"/>
      <c r="AG358" s="984"/>
      <c r="AH358" s="908"/>
    </row>
    <row r="359" spans="1:34" ht="13.5" customHeight="1" x14ac:dyDescent="0.25">
      <c r="A359" s="287"/>
      <c r="B359" s="126"/>
      <c r="C359" s="145"/>
      <c r="D359" s="145"/>
      <c r="E359" s="236"/>
      <c r="F359" s="236"/>
      <c r="G359" s="153"/>
      <c r="H359" s="157"/>
      <c r="I359" s="175"/>
      <c r="J359" s="170"/>
      <c r="K359" s="171"/>
      <c r="L359" s="172"/>
      <c r="M359" s="173"/>
      <c r="N359" s="173"/>
      <c r="O359" s="174"/>
      <c r="P359" s="924"/>
      <c r="Q359" s="1070"/>
      <c r="R359" s="1070"/>
      <c r="S359" s="1070"/>
      <c r="T359" s="1070"/>
      <c r="U359" s="1070"/>
      <c r="V359" s="1070"/>
      <c r="W359" s="1070"/>
      <c r="X359" s="1070"/>
      <c r="Y359" s="1070"/>
      <c r="Z359" s="1070"/>
      <c r="AA359" s="926"/>
      <c r="AB359" s="979"/>
      <c r="AC359" s="983"/>
      <c r="AD359" s="983"/>
      <c r="AE359" s="1044"/>
      <c r="AF359" s="983"/>
      <c r="AG359" s="984"/>
      <c r="AH359" s="908"/>
    </row>
    <row r="360" spans="1:34" ht="13.5" customHeight="1" x14ac:dyDescent="0.25">
      <c r="A360" s="288"/>
      <c r="B360" s="252" t="s">
        <v>470</v>
      </c>
      <c r="C360" s="127"/>
      <c r="D360" s="129"/>
      <c r="E360" s="146"/>
      <c r="F360" s="129"/>
      <c r="G360" s="153"/>
      <c r="H360" s="157"/>
      <c r="I360" s="175"/>
      <c r="J360" s="170"/>
      <c r="K360" s="171"/>
      <c r="L360" s="172"/>
      <c r="M360" s="173"/>
      <c r="N360" s="173"/>
      <c r="O360" s="174"/>
      <c r="P360" s="924"/>
      <c r="Q360" s="1070"/>
      <c r="R360" s="1070"/>
      <c r="S360" s="1070"/>
      <c r="T360" s="1070"/>
      <c r="U360" s="1070"/>
      <c r="V360" s="1070"/>
      <c r="W360" s="1070"/>
      <c r="X360" s="1070"/>
      <c r="Y360" s="1070"/>
      <c r="Z360" s="1070"/>
      <c r="AA360" s="926"/>
      <c r="AB360" s="979"/>
      <c r="AC360" s="983"/>
      <c r="AD360" s="983"/>
      <c r="AE360" s="983"/>
      <c r="AF360" s="983"/>
      <c r="AG360" s="984"/>
      <c r="AH360" s="908"/>
    </row>
    <row r="361" spans="1:34" ht="12.75" customHeight="1" x14ac:dyDescent="0.25">
      <c r="A361" s="288"/>
      <c r="B361" s="127" t="s">
        <v>471</v>
      </c>
      <c r="C361" s="127"/>
      <c r="D361" s="129"/>
      <c r="E361" s="146"/>
      <c r="F361" s="129"/>
      <c r="G361" s="153"/>
      <c r="H361" s="157"/>
      <c r="I361" s="175"/>
      <c r="J361" s="170"/>
      <c r="K361" s="171"/>
      <c r="L361" s="172"/>
      <c r="M361" s="173"/>
      <c r="N361" s="173"/>
      <c r="O361" s="174"/>
      <c r="P361" s="924"/>
      <c r="Q361" s="1070"/>
      <c r="R361" s="1070"/>
      <c r="S361" s="1070"/>
      <c r="T361" s="1070"/>
      <c r="U361" s="1070"/>
      <c r="V361" s="1070"/>
      <c r="W361" s="1070"/>
      <c r="X361" s="1070"/>
      <c r="Y361" s="1070"/>
      <c r="Z361" s="1070"/>
      <c r="AA361" s="926"/>
      <c r="AB361" s="979"/>
      <c r="AC361" s="983"/>
      <c r="AD361" s="983"/>
      <c r="AE361" s="1044"/>
      <c r="AF361" s="983"/>
      <c r="AG361" s="984"/>
      <c r="AH361" s="908"/>
    </row>
    <row r="362" spans="1:34" ht="12.75" customHeight="1" thickBot="1" x14ac:dyDescent="0.3">
      <c r="A362" s="288"/>
      <c r="B362" s="127" t="s">
        <v>472</v>
      </c>
      <c r="C362" s="147" t="s">
        <v>172</v>
      </c>
      <c r="D362" s="147" t="s">
        <v>8</v>
      </c>
      <c r="E362" s="146"/>
      <c r="F362" s="129"/>
      <c r="G362" s="153" t="s">
        <v>50</v>
      </c>
      <c r="H362" s="157"/>
      <c r="I362" s="175"/>
      <c r="J362" s="170"/>
      <c r="K362" s="171"/>
      <c r="L362" s="172"/>
      <c r="M362" s="173"/>
      <c r="N362" s="173"/>
      <c r="O362" s="174"/>
      <c r="P362" s="924"/>
      <c r="Q362" s="1070"/>
      <c r="R362" s="1070"/>
      <c r="S362" s="1070"/>
      <c r="T362" s="1070"/>
      <c r="U362" s="1070"/>
      <c r="V362" s="1070"/>
      <c r="W362" s="1070"/>
      <c r="X362" s="1070"/>
      <c r="Y362" s="1070"/>
      <c r="Z362" s="1070"/>
      <c r="AA362" s="926"/>
      <c r="AB362" s="979"/>
      <c r="AC362" s="983"/>
      <c r="AD362" s="983"/>
      <c r="AE362" s="983"/>
      <c r="AF362" s="983"/>
      <c r="AG362" s="984"/>
      <c r="AH362" s="908"/>
    </row>
    <row r="363" spans="1:34" ht="13.5" customHeight="1" thickBot="1" x14ac:dyDescent="0.3">
      <c r="A363" s="286">
        <v>78426</v>
      </c>
      <c r="B363" s="138" t="s">
        <v>467</v>
      </c>
      <c r="C363" s="139"/>
      <c r="D363" s="140"/>
      <c r="E363" s="141" t="s">
        <v>134</v>
      </c>
      <c r="F363" s="142">
        <v>100</v>
      </c>
      <c r="G363" s="151" t="s">
        <v>50</v>
      </c>
      <c r="H363" s="122">
        <v>0</v>
      </c>
      <c r="I363" s="182">
        <f>H363</f>
        <v>0</v>
      </c>
      <c r="J363" s="168" t="s">
        <v>107</v>
      </c>
      <c r="K363" s="159">
        <v>0</v>
      </c>
      <c r="L363" s="172">
        <f>IF(K363&gt;0,$N$2,0)</f>
        <v>0</v>
      </c>
      <c r="M363" s="173">
        <f>K363+L363</f>
        <v>0</v>
      </c>
      <c r="N363" s="173">
        <f>M363*I363</f>
        <v>0</v>
      </c>
      <c r="O363" s="174">
        <f>M363/F363</f>
        <v>0</v>
      </c>
      <c r="P363" s="924"/>
      <c r="Q363" s="253">
        <f t="shared" ref="Q363:Q365" si="103">AA363*2</f>
        <v>1610</v>
      </c>
      <c r="R363" s="253">
        <v>1324</v>
      </c>
      <c r="S363" s="253">
        <v>350</v>
      </c>
      <c r="T363" s="965">
        <v>1490</v>
      </c>
      <c r="U363" s="965">
        <v>2256</v>
      </c>
      <c r="V363" s="965">
        <v>1844</v>
      </c>
      <c r="W363" s="253">
        <v>9492</v>
      </c>
      <c r="X363" s="253">
        <v>4862</v>
      </c>
      <c r="Y363" s="186">
        <v>4265</v>
      </c>
      <c r="Z363" s="186">
        <v>3354</v>
      </c>
      <c r="AA363" s="926">
        <f>SUM(AB363:AG363)</f>
        <v>805</v>
      </c>
      <c r="AB363" s="979">
        <v>0</v>
      </c>
      <c r="AC363" s="983">
        <v>99</v>
      </c>
      <c r="AD363" s="983">
        <v>173</v>
      </c>
      <c r="AE363" s="983">
        <v>68</v>
      </c>
      <c r="AF363" s="983">
        <v>0</v>
      </c>
      <c r="AG363" s="984">
        <v>465</v>
      </c>
      <c r="AH363" s="908"/>
    </row>
    <row r="364" spans="1:34" ht="13.5" customHeight="1" thickBot="1" x14ac:dyDescent="0.3">
      <c r="A364" s="286">
        <v>78431</v>
      </c>
      <c r="B364" s="138" t="s">
        <v>473</v>
      </c>
      <c r="C364" s="143"/>
      <c r="D364" s="140"/>
      <c r="E364" s="141" t="s">
        <v>134</v>
      </c>
      <c r="F364" s="142">
        <v>100</v>
      </c>
      <c r="G364" s="151" t="s">
        <v>50</v>
      </c>
      <c r="H364" s="123">
        <v>0</v>
      </c>
      <c r="I364" s="182">
        <f>H364</f>
        <v>0</v>
      </c>
      <c r="J364" s="168" t="s">
        <v>107</v>
      </c>
      <c r="K364" s="159">
        <v>0</v>
      </c>
      <c r="L364" s="172">
        <f>IF(K364&gt;0,$N$2,0)</f>
        <v>0</v>
      </c>
      <c r="M364" s="173">
        <f>K364+L364</f>
        <v>0</v>
      </c>
      <c r="N364" s="173">
        <f>M364*I364</f>
        <v>0</v>
      </c>
      <c r="O364" s="174">
        <f>M364/F364</f>
        <v>0</v>
      </c>
      <c r="P364" s="924"/>
      <c r="Q364" s="253">
        <f t="shared" si="103"/>
        <v>4194</v>
      </c>
      <c r="R364" s="253">
        <v>7406</v>
      </c>
      <c r="S364" s="253">
        <v>11982</v>
      </c>
      <c r="T364" s="965">
        <v>6371</v>
      </c>
      <c r="U364" s="965">
        <v>12166</v>
      </c>
      <c r="V364" s="965">
        <v>8919</v>
      </c>
      <c r="W364" s="254">
        <v>30886</v>
      </c>
      <c r="X364" s="253">
        <v>13218</v>
      </c>
      <c r="Y364" s="186">
        <v>14005</v>
      </c>
      <c r="Z364" s="186">
        <v>10128</v>
      </c>
      <c r="AA364" s="926">
        <f>SUM(AB364:AG364)</f>
        <v>2097</v>
      </c>
      <c r="AB364" s="979">
        <v>0</v>
      </c>
      <c r="AC364" s="983">
        <v>1192</v>
      </c>
      <c r="AD364" s="983">
        <v>0</v>
      </c>
      <c r="AE364" s="983">
        <v>0</v>
      </c>
      <c r="AF364" s="983">
        <v>905</v>
      </c>
      <c r="AG364" s="984">
        <v>0</v>
      </c>
      <c r="AH364" s="908"/>
    </row>
    <row r="365" spans="1:34" ht="13.5" customHeight="1" thickBot="1" x14ac:dyDescent="0.3">
      <c r="A365" s="286">
        <v>78436</v>
      </c>
      <c r="B365" s="138" t="s">
        <v>469</v>
      </c>
      <c r="C365" s="143"/>
      <c r="D365" s="140"/>
      <c r="E365" s="141" t="s">
        <v>134</v>
      </c>
      <c r="F365" s="142">
        <v>100</v>
      </c>
      <c r="G365" s="151" t="s">
        <v>50</v>
      </c>
      <c r="H365" s="163">
        <v>175</v>
      </c>
      <c r="I365" s="182">
        <f>H365</f>
        <v>175</v>
      </c>
      <c r="J365" s="169" t="s">
        <v>107</v>
      </c>
      <c r="K365" s="164">
        <v>0</v>
      </c>
      <c r="L365" s="183">
        <f>IF(K365&gt;0,$N$2,0)</f>
        <v>0</v>
      </c>
      <c r="M365" s="184">
        <f>K365+L365</f>
        <v>0</v>
      </c>
      <c r="N365" s="184">
        <f>M365*I365</f>
        <v>0</v>
      </c>
      <c r="O365" s="185">
        <f>M365/F365</f>
        <v>0</v>
      </c>
      <c r="P365" s="924"/>
      <c r="Q365" s="253">
        <f t="shared" si="103"/>
        <v>7332</v>
      </c>
      <c r="R365" s="253">
        <v>7830</v>
      </c>
      <c r="S365" s="253">
        <v>7060</v>
      </c>
      <c r="T365" s="965">
        <v>10659</v>
      </c>
      <c r="U365" s="965">
        <v>11702</v>
      </c>
      <c r="V365" s="965">
        <v>13366</v>
      </c>
      <c r="W365" s="254">
        <v>0</v>
      </c>
      <c r="X365" s="253">
        <v>13054</v>
      </c>
      <c r="Y365" s="186">
        <v>12447</v>
      </c>
      <c r="Z365" s="186">
        <v>10940</v>
      </c>
      <c r="AA365" s="926">
        <f>SUM(AB365:AG365)</f>
        <v>3666</v>
      </c>
      <c r="AB365" s="979">
        <v>0</v>
      </c>
      <c r="AC365" s="983">
        <v>2636</v>
      </c>
      <c r="AD365" s="983">
        <v>470</v>
      </c>
      <c r="AE365" s="983">
        <v>414</v>
      </c>
      <c r="AF365" s="983">
        <v>0</v>
      </c>
      <c r="AG365" s="984">
        <v>146</v>
      </c>
      <c r="AH365" s="908"/>
    </row>
    <row r="366" spans="1:34" ht="12.75" customHeight="1" x14ac:dyDescent="0.25">
      <c r="A366" s="287"/>
      <c r="B366" s="127"/>
      <c r="C366" s="127"/>
      <c r="D366" s="129"/>
      <c r="E366" s="146"/>
      <c r="F366" s="129"/>
      <c r="G366" s="153"/>
      <c r="H366" s="165"/>
      <c r="I366" s="175"/>
      <c r="J366" s="170"/>
      <c r="K366" s="171"/>
      <c r="L366" s="172"/>
      <c r="M366" s="173"/>
      <c r="N366" s="173"/>
      <c r="O366" s="174"/>
      <c r="P366" s="924"/>
      <c r="Q366" s="995"/>
      <c r="R366" s="995"/>
      <c r="S366" s="995"/>
      <c r="T366" s="995"/>
      <c r="U366" s="995"/>
      <c r="V366" s="995"/>
      <c r="W366" s="995"/>
      <c r="X366" s="995"/>
      <c r="Y366" s="995"/>
      <c r="Z366" s="995"/>
      <c r="AA366" s="926"/>
      <c r="AB366" s="979"/>
      <c r="AC366" s="983"/>
      <c r="AD366" s="983"/>
      <c r="AE366" s="1044"/>
      <c r="AF366" s="983"/>
      <c r="AG366" s="984"/>
      <c r="AH366" s="908"/>
    </row>
    <row r="367" spans="1:34" ht="13.5" customHeight="1" x14ac:dyDescent="0.25">
      <c r="A367" s="287"/>
      <c r="B367" s="126"/>
      <c r="C367" s="127"/>
      <c r="D367" s="145"/>
      <c r="E367" s="236"/>
      <c r="F367" s="236"/>
      <c r="G367" s="153"/>
      <c r="H367" s="157"/>
      <c r="I367" s="175"/>
      <c r="J367" s="170"/>
      <c r="K367" s="171"/>
      <c r="L367" s="172"/>
      <c r="M367" s="173"/>
      <c r="N367" s="173"/>
      <c r="O367" s="174"/>
      <c r="P367" s="924"/>
      <c r="Q367" s="1070"/>
      <c r="R367" s="1070"/>
      <c r="S367" s="1070"/>
      <c r="T367" s="1070"/>
      <c r="U367" s="1070"/>
      <c r="V367" s="1070"/>
      <c r="W367" s="1070"/>
      <c r="X367" s="1070"/>
      <c r="Y367" s="1070"/>
      <c r="Z367" s="1070"/>
      <c r="AA367" s="926"/>
      <c r="AB367" s="979"/>
      <c r="AC367" s="983"/>
      <c r="AD367" s="983"/>
      <c r="AE367" s="1044"/>
      <c r="AF367" s="983"/>
      <c r="AG367" s="984"/>
      <c r="AH367" s="908"/>
    </row>
    <row r="368" spans="1:34" ht="13.5" customHeight="1" x14ac:dyDescent="0.25">
      <c r="A368" s="288"/>
      <c r="B368" s="252" t="s">
        <v>474</v>
      </c>
      <c r="C368" s="127"/>
      <c r="D368" s="154"/>
      <c r="E368" s="146"/>
      <c r="F368" s="129"/>
      <c r="G368" s="153"/>
      <c r="H368" s="166"/>
      <c r="I368" s="175"/>
      <c r="J368" s="170"/>
      <c r="K368" s="171"/>
      <c r="L368" s="172"/>
      <c r="M368" s="173"/>
      <c r="N368" s="173"/>
      <c r="O368" s="174"/>
      <c r="P368" s="924"/>
      <c r="Q368" s="1070"/>
      <c r="R368" s="1070"/>
      <c r="S368" s="1070"/>
      <c r="T368" s="1070"/>
      <c r="U368" s="1070"/>
      <c r="V368" s="1070"/>
      <c r="W368" s="1070"/>
      <c r="X368" s="1070"/>
      <c r="Y368" s="1070"/>
      <c r="Z368" s="1070"/>
      <c r="AA368" s="926"/>
      <c r="AB368" s="979"/>
      <c r="AC368" s="983"/>
      <c r="AD368" s="983"/>
      <c r="AE368" s="983"/>
      <c r="AF368" s="983"/>
      <c r="AG368" s="984"/>
      <c r="AH368" s="908"/>
    </row>
    <row r="369" spans="1:34" ht="13.5" customHeight="1" x14ac:dyDescent="0.25">
      <c r="A369" s="287"/>
      <c r="B369" s="127" t="s">
        <v>465</v>
      </c>
      <c r="C369" s="127"/>
      <c r="D369" s="129"/>
      <c r="E369" s="146"/>
      <c r="F369" s="129"/>
      <c r="G369" s="153"/>
      <c r="H369" s="157"/>
      <c r="I369" s="175"/>
      <c r="J369" s="170"/>
      <c r="K369" s="171"/>
      <c r="L369" s="172"/>
      <c r="M369" s="173"/>
      <c r="N369" s="173"/>
      <c r="O369" s="174"/>
      <c r="P369" s="924"/>
      <c r="Q369" s="1070"/>
      <c r="R369" s="1070"/>
      <c r="S369" s="1070"/>
      <c r="T369" s="1070"/>
      <c r="U369" s="1070"/>
      <c r="V369" s="1070"/>
      <c r="W369" s="1070"/>
      <c r="X369" s="1070"/>
      <c r="Y369" s="1070"/>
      <c r="Z369" s="1070"/>
      <c r="AA369" s="926"/>
      <c r="AB369" s="979"/>
      <c r="AC369" s="983"/>
      <c r="AD369" s="983"/>
      <c r="AE369" s="983"/>
      <c r="AF369" s="983"/>
      <c r="AG369" s="984"/>
      <c r="AH369" s="908"/>
    </row>
    <row r="370" spans="1:34" ht="12.75" customHeight="1" thickBot="1" x14ac:dyDescent="0.3">
      <c r="A370" s="287"/>
      <c r="B370" s="127" t="s">
        <v>475</v>
      </c>
      <c r="C370" s="147" t="s">
        <v>172</v>
      </c>
      <c r="D370" s="147" t="s">
        <v>8</v>
      </c>
      <c r="E370" s="146"/>
      <c r="F370" s="129"/>
      <c r="G370" s="153"/>
      <c r="H370" s="157"/>
      <c r="I370" s="175"/>
      <c r="J370" s="170"/>
      <c r="K370" s="171"/>
      <c r="L370" s="172"/>
      <c r="M370" s="173"/>
      <c r="N370" s="173"/>
      <c r="O370" s="174"/>
      <c r="P370" s="924"/>
      <c r="Q370" s="1070"/>
      <c r="R370" s="1070"/>
      <c r="S370" s="1070"/>
      <c r="T370" s="1070"/>
      <c r="U370" s="1070"/>
      <c r="V370" s="1070"/>
      <c r="W370" s="1070"/>
      <c r="X370" s="1070"/>
      <c r="Y370" s="1070"/>
      <c r="Z370" s="1070"/>
      <c r="AA370" s="926"/>
      <c r="AB370" s="979"/>
      <c r="AC370" s="983"/>
      <c r="AD370" s="983"/>
      <c r="AE370" s="983"/>
      <c r="AF370" s="983"/>
      <c r="AG370" s="984"/>
      <c r="AH370" s="908"/>
    </row>
    <row r="371" spans="1:34" ht="12.75" customHeight="1" thickBot="1" x14ac:dyDescent="0.3">
      <c r="A371" s="286">
        <v>78440</v>
      </c>
      <c r="B371" s="138" t="s">
        <v>476</v>
      </c>
      <c r="C371" s="139"/>
      <c r="D371" s="140"/>
      <c r="E371" s="141" t="s">
        <v>134</v>
      </c>
      <c r="F371" s="142">
        <v>100</v>
      </c>
      <c r="G371" s="153" t="s">
        <v>50</v>
      </c>
      <c r="H371" s="122">
        <v>0</v>
      </c>
      <c r="I371" s="182">
        <f>H371</f>
        <v>0</v>
      </c>
      <c r="J371" s="168" t="s">
        <v>107</v>
      </c>
      <c r="K371" s="159">
        <v>0</v>
      </c>
      <c r="L371" s="172">
        <f>IF(K371&gt;0,$N$2,0)</f>
        <v>0</v>
      </c>
      <c r="M371" s="173">
        <f>K371+L371</f>
        <v>0</v>
      </c>
      <c r="N371" s="173">
        <f>M371*I371</f>
        <v>0</v>
      </c>
      <c r="O371" s="174">
        <f>M371/F371</f>
        <v>0</v>
      </c>
      <c r="P371" s="924"/>
      <c r="Q371" s="253">
        <f t="shared" ref="Q371" si="104">AA371*2</f>
        <v>352</v>
      </c>
      <c r="R371" s="253">
        <v>900</v>
      </c>
      <c r="S371" s="253">
        <v>4466</v>
      </c>
      <c r="T371" s="965">
        <v>849</v>
      </c>
      <c r="U371" s="965">
        <v>1586</v>
      </c>
      <c r="V371" s="965">
        <v>1587</v>
      </c>
      <c r="W371" s="253">
        <v>0</v>
      </c>
      <c r="X371" s="253">
        <v>798</v>
      </c>
      <c r="Y371" s="253">
        <v>2380</v>
      </c>
      <c r="Z371" s="253">
        <v>5109</v>
      </c>
      <c r="AA371" s="926">
        <f>SUM(AB371:AG371)</f>
        <v>176</v>
      </c>
      <c r="AB371" s="979">
        <v>0</v>
      </c>
      <c r="AC371" s="983">
        <v>176</v>
      </c>
      <c r="AD371" s="983">
        <v>0</v>
      </c>
      <c r="AE371" s="983">
        <v>0</v>
      </c>
      <c r="AF371" s="983">
        <v>0</v>
      </c>
      <c r="AG371" s="984">
        <v>0</v>
      </c>
      <c r="AH371" s="908"/>
    </row>
    <row r="372" spans="1:34" ht="13.5" customHeight="1" x14ac:dyDescent="0.25">
      <c r="A372" s="287"/>
      <c r="B372" s="126"/>
      <c r="C372" s="127"/>
      <c r="D372" s="145"/>
      <c r="E372" s="236"/>
      <c r="F372" s="236"/>
      <c r="G372" s="153"/>
      <c r="H372" s="157"/>
      <c r="I372" s="176"/>
      <c r="J372" s="177"/>
      <c r="K372" s="178"/>
      <c r="L372" s="179"/>
      <c r="M372" s="180"/>
      <c r="N372" s="180"/>
      <c r="O372" s="181"/>
      <c r="P372" s="924"/>
      <c r="Q372" s="995"/>
      <c r="R372" s="995"/>
      <c r="S372" s="995"/>
      <c r="T372" s="995"/>
      <c r="U372" s="995"/>
      <c r="V372" s="995"/>
      <c r="W372" s="995"/>
      <c r="X372" s="995"/>
      <c r="Y372" s="995"/>
      <c r="Z372" s="995"/>
      <c r="AA372" s="926"/>
      <c r="AB372" s="979"/>
      <c r="AC372" s="983"/>
      <c r="AD372" s="983"/>
      <c r="AE372" s="1044"/>
      <c r="AF372" s="983"/>
      <c r="AG372" s="984"/>
      <c r="AH372" s="908"/>
    </row>
    <row r="373" spans="1:34" ht="13.5" customHeight="1" x14ac:dyDescent="0.25">
      <c r="A373" s="288"/>
      <c r="B373" s="225" t="s">
        <v>477</v>
      </c>
      <c r="C373" s="151"/>
      <c r="D373" s="129"/>
      <c r="E373" s="149"/>
      <c r="F373" s="150"/>
      <c r="G373" s="151"/>
      <c r="H373" s="166"/>
      <c r="I373" s="175"/>
      <c r="J373" s="170"/>
      <c r="K373" s="171"/>
      <c r="L373" s="172"/>
      <c r="M373" s="173"/>
      <c r="N373" s="173"/>
      <c r="O373" s="174"/>
      <c r="P373" s="924"/>
      <c r="Q373" s="995"/>
      <c r="R373" s="995"/>
      <c r="S373" s="995"/>
      <c r="T373" s="995"/>
      <c r="U373" s="995"/>
      <c r="V373" s="995"/>
      <c r="W373" s="995"/>
      <c r="X373" s="995"/>
      <c r="Y373" s="995"/>
      <c r="Z373" s="995"/>
      <c r="AA373" s="926"/>
      <c r="AB373" s="979"/>
      <c r="AC373" s="983"/>
      <c r="AD373" s="983"/>
      <c r="AE373" s="1044"/>
      <c r="AF373" s="983"/>
      <c r="AG373" s="984"/>
      <c r="AH373" s="908"/>
    </row>
    <row r="374" spans="1:34" ht="13.5" customHeight="1" x14ac:dyDescent="0.25">
      <c r="A374" s="287"/>
      <c r="B374" s="127" t="s">
        <v>471</v>
      </c>
      <c r="C374" s="127"/>
      <c r="D374" s="150"/>
      <c r="E374" s="146"/>
      <c r="F374" s="129"/>
      <c r="G374" s="236"/>
      <c r="H374" s="156"/>
      <c r="I374" s="175"/>
      <c r="J374" s="170"/>
      <c r="K374" s="171"/>
      <c r="L374" s="172"/>
      <c r="M374" s="173"/>
      <c r="N374" s="173"/>
      <c r="O374" s="174"/>
      <c r="P374" s="924"/>
      <c r="Q374" s="995"/>
      <c r="R374" s="995"/>
      <c r="S374" s="995"/>
      <c r="T374" s="995"/>
      <c r="U374" s="995"/>
      <c r="V374" s="995"/>
      <c r="W374" s="995"/>
      <c r="X374" s="995"/>
      <c r="Y374" s="995"/>
      <c r="Z374" s="995"/>
      <c r="AA374" s="926"/>
      <c r="AB374" s="979"/>
      <c r="AC374" s="983"/>
      <c r="AD374" s="983"/>
      <c r="AE374" s="1044"/>
      <c r="AF374" s="983"/>
      <c r="AG374" s="984"/>
      <c r="AH374" s="908"/>
    </row>
    <row r="375" spans="1:34" ht="13.5" customHeight="1" thickBot="1" x14ac:dyDescent="0.3">
      <c r="A375" s="287"/>
      <c r="B375" s="127" t="s">
        <v>472</v>
      </c>
      <c r="C375" s="147" t="s">
        <v>172</v>
      </c>
      <c r="D375" s="147" t="s">
        <v>8</v>
      </c>
      <c r="E375" s="146"/>
      <c r="F375" s="129"/>
      <c r="G375" s="237"/>
      <c r="H375" s="156"/>
      <c r="I375" s="175"/>
      <c r="J375" s="170"/>
      <c r="K375" s="171"/>
      <c r="L375" s="172"/>
      <c r="M375" s="173"/>
      <c r="N375" s="173"/>
      <c r="O375" s="174"/>
      <c r="P375" s="924"/>
      <c r="Q375" s="1072"/>
      <c r="R375" s="1072"/>
      <c r="S375" s="1072"/>
      <c r="T375" s="1072"/>
      <c r="U375" s="1072"/>
      <c r="V375" s="1072"/>
      <c r="W375" s="1072"/>
      <c r="X375" s="1072"/>
      <c r="Y375" s="1072"/>
      <c r="Z375" s="1072"/>
      <c r="AA375" s="926"/>
      <c r="AB375" s="979"/>
      <c r="AC375" s="983"/>
      <c r="AD375" s="983"/>
      <c r="AE375" s="1044"/>
      <c r="AF375" s="983"/>
      <c r="AG375" s="984"/>
      <c r="AH375" s="908"/>
    </row>
    <row r="376" spans="1:34" ht="13.5" customHeight="1" thickBot="1" x14ac:dyDescent="0.3">
      <c r="A376" s="286">
        <v>78441</v>
      </c>
      <c r="B376" s="155" t="s">
        <v>476</v>
      </c>
      <c r="C376" s="139"/>
      <c r="D376" s="140"/>
      <c r="E376" s="141" t="s">
        <v>134</v>
      </c>
      <c r="F376" s="142">
        <v>100</v>
      </c>
      <c r="G376" s="124" t="s">
        <v>50</v>
      </c>
      <c r="H376" s="122">
        <v>0</v>
      </c>
      <c r="I376" s="158">
        <f>H376</f>
        <v>0</v>
      </c>
      <c r="J376" s="168" t="s">
        <v>107</v>
      </c>
      <c r="K376" s="167">
        <v>0</v>
      </c>
      <c r="L376" s="160">
        <f>IF(K376&gt;0,$N$2,0)</f>
        <v>0</v>
      </c>
      <c r="M376" s="161">
        <f>K376+L376</f>
        <v>0</v>
      </c>
      <c r="N376" s="161">
        <f>M376*I376</f>
        <v>0</v>
      </c>
      <c r="O376" s="162">
        <f>M376/F376</f>
        <v>0</v>
      </c>
      <c r="P376" s="924"/>
      <c r="Q376" s="253">
        <f t="shared" ref="Q376" si="105">AA376*2</f>
        <v>1250</v>
      </c>
      <c r="R376" s="253">
        <v>635</v>
      </c>
      <c r="S376" s="253">
        <v>962</v>
      </c>
      <c r="T376" s="965">
        <v>313</v>
      </c>
      <c r="U376" s="965">
        <v>18</v>
      </c>
      <c r="V376" s="965">
        <v>564</v>
      </c>
      <c r="W376" s="253">
        <v>17768</v>
      </c>
      <c r="X376" s="253">
        <v>9546</v>
      </c>
      <c r="Y376" s="253">
        <v>8756</v>
      </c>
      <c r="Z376" s="253">
        <v>7531</v>
      </c>
      <c r="AA376" s="926">
        <f>SUM(AB376:AG376)</f>
        <v>625</v>
      </c>
      <c r="AB376" s="979">
        <v>0</v>
      </c>
      <c r="AC376" s="983">
        <v>0</v>
      </c>
      <c r="AD376" s="983">
        <v>0</v>
      </c>
      <c r="AE376" s="983">
        <v>0</v>
      </c>
      <c r="AF376" s="983">
        <v>625</v>
      </c>
      <c r="AG376" s="984">
        <v>0</v>
      </c>
      <c r="AH376" s="908"/>
    </row>
    <row r="377" spans="1:34" ht="13.5" customHeight="1" thickBot="1" x14ac:dyDescent="0.3">
      <c r="A377" s="293"/>
      <c r="B377" s="243"/>
      <c r="C377" s="243"/>
      <c r="D377" s="244"/>
      <c r="E377" s="245"/>
      <c r="F377" s="245"/>
      <c r="G377" s="243"/>
      <c r="H377" s="246"/>
      <c r="I377" s="247"/>
      <c r="J377" s="243"/>
      <c r="K377" s="248"/>
      <c r="L377" s="249"/>
      <c r="M377" s="250"/>
      <c r="N377" s="250"/>
      <c r="O377" s="251"/>
      <c r="P377" s="924"/>
      <c r="Q377" s="995"/>
      <c r="R377" s="995"/>
      <c r="S377" s="995"/>
      <c r="T377" s="995"/>
      <c r="U377" s="995"/>
      <c r="V377" s="995"/>
      <c r="W377" s="995"/>
      <c r="X377" s="995"/>
      <c r="Y377" s="995"/>
      <c r="Z377" s="995"/>
      <c r="AA377" s="926"/>
      <c r="AB377" s="1057"/>
      <c r="AC377" s="1058"/>
      <c r="AD377" s="1058"/>
      <c r="AE377" s="1064"/>
      <c r="AF377" s="1058"/>
      <c r="AG377" s="1065"/>
      <c r="AH377" s="908"/>
    </row>
    <row r="378" spans="1:34" ht="13.5" customHeight="1" thickBot="1" x14ac:dyDescent="0.3">
      <c r="A378" s="681" t="s">
        <v>478</v>
      </c>
      <c r="B378" s="682"/>
      <c r="C378" s="682"/>
      <c r="D378" s="684"/>
      <c r="E378" s="683"/>
      <c r="F378" s="684"/>
      <c r="G378" s="682"/>
      <c r="H378" s="341"/>
      <c r="I378" s="445"/>
      <c r="J378" s="498"/>
      <c r="K378" s="475"/>
      <c r="L378" s="337"/>
      <c r="M378" s="337"/>
      <c r="N378" s="337"/>
      <c r="O378" s="338"/>
      <c r="P378" s="924"/>
      <c r="Q378" s="1027"/>
      <c r="R378" s="1027"/>
      <c r="S378" s="1027"/>
      <c r="T378" s="1027"/>
      <c r="U378" s="1027"/>
      <c r="V378" s="1027"/>
      <c r="W378" s="1027"/>
      <c r="X378" s="1027"/>
      <c r="Y378" s="1027"/>
      <c r="Z378" s="1027"/>
      <c r="AA378" s="926"/>
      <c r="AB378" s="956"/>
      <c r="AC378" s="957"/>
      <c r="AD378" s="482"/>
      <c r="AE378" s="482"/>
      <c r="AF378" s="482"/>
      <c r="AG378" s="958"/>
      <c r="AH378" s="908"/>
    </row>
    <row r="379" spans="1:34" ht="13.5" customHeight="1" thickBot="1" x14ac:dyDescent="0.3">
      <c r="A379" s="555">
        <v>78445</v>
      </c>
      <c r="B379" s="739" t="s">
        <v>479</v>
      </c>
      <c r="C379" s="542" t="s">
        <v>480</v>
      </c>
      <c r="D379" s="540">
        <v>33201</v>
      </c>
      <c r="E379" s="560" t="s">
        <v>481</v>
      </c>
      <c r="F379" s="317">
        <v>10000</v>
      </c>
      <c r="G379" s="544" t="s">
        <v>50</v>
      </c>
      <c r="H379" s="254">
        <v>0</v>
      </c>
      <c r="I379" s="427">
        <f>$H$379*$F$379/F379</f>
        <v>0</v>
      </c>
      <c r="J379" s="461" t="s">
        <v>107</v>
      </c>
      <c r="K379" s="462">
        <v>0</v>
      </c>
      <c r="L379" s="68">
        <f>IF(K379&gt;0,$N$2,0)</f>
        <v>0</v>
      </c>
      <c r="M379" s="38">
        <f>K379+L379</f>
        <v>0</v>
      </c>
      <c r="N379" s="38">
        <f>M379*I379</f>
        <v>0</v>
      </c>
      <c r="O379" s="44">
        <f>M379/F379</f>
        <v>0</v>
      </c>
      <c r="P379" s="924"/>
      <c r="Q379" s="925">
        <f>AA379*2</f>
        <v>1646</v>
      </c>
      <c r="R379" s="925">
        <v>3284</v>
      </c>
      <c r="S379" s="925">
        <v>606</v>
      </c>
      <c r="T379" s="965">
        <v>450</v>
      </c>
      <c r="U379" s="965">
        <v>1416</v>
      </c>
      <c r="V379" s="965">
        <v>1120</v>
      </c>
      <c r="W379" s="925">
        <v>5860</v>
      </c>
      <c r="X379" s="254">
        <v>3114</v>
      </c>
      <c r="Y379" s="123">
        <v>5042</v>
      </c>
      <c r="Z379" s="254">
        <v>1825</v>
      </c>
      <c r="AA379" s="926">
        <f>SUM(AB379:AG379)</f>
        <v>823</v>
      </c>
      <c r="AB379" s="1039">
        <v>0</v>
      </c>
      <c r="AC379" s="1040">
        <v>441</v>
      </c>
      <c r="AD379" s="1040">
        <v>0</v>
      </c>
      <c r="AE379" s="1040">
        <v>60</v>
      </c>
      <c r="AF379" s="1040">
        <v>76</v>
      </c>
      <c r="AG379" s="1042">
        <v>246</v>
      </c>
      <c r="AH379" s="908"/>
    </row>
    <row r="380" spans="1:34" ht="12.75" customHeight="1" x14ac:dyDescent="0.25">
      <c r="A380" s="541" t="s">
        <v>79</v>
      </c>
      <c r="B380" s="542" t="s">
        <v>482</v>
      </c>
      <c r="C380" s="544" t="s">
        <v>483</v>
      </c>
      <c r="D380" s="315" t="s">
        <v>484</v>
      </c>
      <c r="E380" s="638" t="s">
        <v>485</v>
      </c>
      <c r="F380" s="316">
        <v>6000</v>
      </c>
      <c r="G380" s="544"/>
      <c r="H380" s="259"/>
      <c r="I380" s="427">
        <f>$H$380*$F$380/F380</f>
        <v>0</v>
      </c>
      <c r="J380" s="461" t="s">
        <v>107</v>
      </c>
      <c r="K380" s="462">
        <v>0</v>
      </c>
      <c r="L380" s="41">
        <f>IF(K380&gt;0,$N$2,0)</f>
        <v>0</v>
      </c>
      <c r="M380" s="38">
        <f>K380+L380</f>
        <v>0</v>
      </c>
      <c r="N380" s="38">
        <f>M380*I380</f>
        <v>0</v>
      </c>
      <c r="O380" s="44">
        <f>M380/F380</f>
        <v>0</v>
      </c>
      <c r="P380" s="924"/>
      <c r="Q380" s="1026"/>
      <c r="R380" s="1026"/>
      <c r="S380" s="1026"/>
      <c r="T380" s="1026"/>
      <c r="U380" s="1026"/>
      <c r="V380" s="1026"/>
      <c r="W380" s="1026"/>
      <c r="X380" s="1026"/>
      <c r="Y380" s="131"/>
      <c r="Z380" s="1026"/>
      <c r="AA380" s="926"/>
      <c r="AB380" s="979"/>
      <c r="AC380" s="983"/>
      <c r="AD380" s="983"/>
      <c r="AE380" s="983"/>
      <c r="AF380" s="983"/>
      <c r="AG380" s="984"/>
      <c r="AH380" s="908"/>
    </row>
    <row r="381" spans="1:34" ht="12.75" customHeight="1" x14ac:dyDescent="0.25">
      <c r="A381" s="541"/>
      <c r="B381" s="564"/>
      <c r="C381" s="557" t="s">
        <v>107</v>
      </c>
      <c r="D381" s="599"/>
      <c r="E381" s="562"/>
      <c r="F381" s="599"/>
      <c r="G381" s="751"/>
      <c r="H381" s="259"/>
      <c r="I381" s="428"/>
      <c r="J381" s="514"/>
      <c r="K381" s="515"/>
      <c r="L381" s="201"/>
      <c r="M381" s="201"/>
      <c r="N381" s="201"/>
      <c r="O381" s="80"/>
      <c r="P381" s="924"/>
      <c r="Q381" s="1026"/>
      <c r="R381" s="1026"/>
      <c r="S381" s="1026"/>
      <c r="T381" s="1026"/>
      <c r="U381" s="1026"/>
      <c r="V381" s="1026"/>
      <c r="W381" s="1026"/>
      <c r="X381" s="1026"/>
      <c r="Y381" s="131"/>
      <c r="Z381" s="1026"/>
      <c r="AA381" s="926"/>
      <c r="AB381" s="979"/>
      <c r="AC381" s="983"/>
      <c r="AD381" s="983"/>
      <c r="AE381" s="983"/>
      <c r="AF381" s="983"/>
      <c r="AG381" s="984"/>
      <c r="AH381" s="908"/>
    </row>
    <row r="382" spans="1:34" ht="13.5" customHeight="1" thickBot="1" x14ac:dyDescent="0.3">
      <c r="A382" s="549"/>
      <c r="B382" s="563"/>
      <c r="C382" s="563"/>
      <c r="D382" s="575"/>
      <c r="E382" s="741"/>
      <c r="F382" s="741"/>
      <c r="G382" s="563"/>
      <c r="H382" s="257"/>
      <c r="I382" s="448"/>
      <c r="J382" s="492"/>
      <c r="K382" s="505"/>
      <c r="L382" s="99"/>
      <c r="M382" s="50"/>
      <c r="N382" s="50"/>
      <c r="O382" s="56"/>
      <c r="P382" s="924"/>
      <c r="Q382" s="995"/>
      <c r="R382" s="995"/>
      <c r="S382" s="995"/>
      <c r="T382" s="995"/>
      <c r="U382" s="995"/>
      <c r="V382" s="995"/>
      <c r="W382" s="995"/>
      <c r="X382" s="995"/>
      <c r="Y382" s="148"/>
      <c r="Z382" s="995"/>
      <c r="AA382" s="996"/>
      <c r="AB382" s="985"/>
      <c r="AC382" s="986"/>
      <c r="AD382" s="986"/>
      <c r="AE382" s="1061"/>
      <c r="AF382" s="986"/>
      <c r="AG382" s="987"/>
      <c r="AH382" s="908"/>
    </row>
    <row r="383" spans="1:34" ht="13.5" customHeight="1" thickBot="1" x14ac:dyDescent="0.3">
      <c r="A383" s="555">
        <v>78455</v>
      </c>
      <c r="B383" s="567" t="s">
        <v>486</v>
      </c>
      <c r="C383" s="542" t="s">
        <v>487</v>
      </c>
      <c r="D383" s="315" t="s">
        <v>488</v>
      </c>
      <c r="E383" s="560" t="s">
        <v>485</v>
      </c>
      <c r="F383" s="317">
        <v>6000</v>
      </c>
      <c r="G383" s="544" t="s">
        <v>50</v>
      </c>
      <c r="H383" s="254">
        <v>75</v>
      </c>
      <c r="I383" s="450">
        <f>$H$383*$F$383/F383</f>
        <v>75</v>
      </c>
      <c r="J383" s="476" t="s">
        <v>107</v>
      </c>
      <c r="K383" s="477">
        <v>0</v>
      </c>
      <c r="L383" s="107">
        <f>IF(K383&gt;0,$N$2,0)</f>
        <v>0</v>
      </c>
      <c r="M383" s="106">
        <f>K383+L383</f>
        <v>0</v>
      </c>
      <c r="N383" s="106">
        <f>M383*I383</f>
        <v>0</v>
      </c>
      <c r="O383" s="108">
        <f>M383/F383</f>
        <v>0</v>
      </c>
      <c r="P383" s="924"/>
      <c r="Q383" s="965">
        <f>AA383*2</f>
        <v>7118</v>
      </c>
      <c r="R383" s="968">
        <v>5831</v>
      </c>
      <c r="S383" s="253">
        <v>6644</v>
      </c>
      <c r="T383" s="965">
        <v>6785</v>
      </c>
      <c r="U383" s="965">
        <v>6220</v>
      </c>
      <c r="V383" s="965">
        <v>4242</v>
      </c>
      <c r="W383" s="253">
        <v>4924</v>
      </c>
      <c r="X383" s="253">
        <v>4930</v>
      </c>
      <c r="Y383" s="122">
        <v>4578</v>
      </c>
      <c r="Z383" s="253">
        <v>9062</v>
      </c>
      <c r="AA383" s="926">
        <f>SUM(AB383:AG383)</f>
        <v>3559</v>
      </c>
      <c r="AB383" s="1039">
        <v>348</v>
      </c>
      <c r="AC383" s="1040">
        <v>2536</v>
      </c>
      <c r="AD383" s="1040">
        <v>279</v>
      </c>
      <c r="AE383" s="1040">
        <v>80</v>
      </c>
      <c r="AF383" s="1040">
        <v>272</v>
      </c>
      <c r="AG383" s="1042">
        <v>44</v>
      </c>
      <c r="AH383" s="908"/>
    </row>
    <row r="384" spans="1:34" ht="12.75" customHeight="1" x14ac:dyDescent="0.25">
      <c r="A384" s="541" t="s">
        <v>79</v>
      </c>
      <c r="B384" s="542" t="s">
        <v>489</v>
      </c>
      <c r="C384" s="542"/>
      <c r="D384" s="315"/>
      <c r="E384" s="560"/>
      <c r="F384" s="317"/>
      <c r="G384" s="542"/>
      <c r="H384" s="259"/>
      <c r="I384" s="427"/>
      <c r="J384" s="467"/>
      <c r="K384" s="468"/>
      <c r="L384" s="41"/>
      <c r="M384" s="38"/>
      <c r="N384" s="38"/>
      <c r="O384" s="44"/>
      <c r="P384" s="924"/>
      <c r="Q384" s="1026"/>
      <c r="R384" s="1025"/>
      <c r="S384" s="1025"/>
      <c r="T384" s="1025"/>
      <c r="U384" s="1025"/>
      <c r="V384" s="1025"/>
      <c r="W384" s="1025"/>
      <c r="X384" s="1025"/>
      <c r="Y384" s="130"/>
      <c r="Z384" s="1025"/>
      <c r="AA384" s="926"/>
      <c r="AB384" s="979"/>
      <c r="AC384" s="983"/>
      <c r="AD384" s="983"/>
      <c r="AE384" s="983"/>
      <c r="AF384" s="983"/>
      <c r="AG384" s="984"/>
      <c r="AH384" s="908"/>
    </row>
    <row r="385" spans="1:34" ht="12.75" customHeight="1" x14ac:dyDescent="0.25">
      <c r="A385" s="541"/>
      <c r="B385" s="542"/>
      <c r="C385" s="542"/>
      <c r="D385" s="315"/>
      <c r="E385" s="560"/>
      <c r="F385" s="317"/>
      <c r="G385" s="542"/>
      <c r="H385" s="259"/>
      <c r="I385" s="427"/>
      <c r="J385" s="467"/>
      <c r="K385" s="468"/>
      <c r="L385" s="41"/>
      <c r="M385" s="38"/>
      <c r="N385" s="38"/>
      <c r="O385" s="44"/>
      <c r="P385" s="924"/>
      <c r="Q385" s="1026"/>
      <c r="R385" s="1026"/>
      <c r="S385" s="1026"/>
      <c r="T385" s="1026"/>
      <c r="U385" s="1026"/>
      <c r="V385" s="1026"/>
      <c r="W385" s="1026"/>
      <c r="X385" s="1026"/>
      <c r="Y385" s="131"/>
      <c r="Z385" s="1026"/>
      <c r="AA385" s="926"/>
      <c r="AB385" s="979"/>
      <c r="AC385" s="983"/>
      <c r="AD385" s="983"/>
      <c r="AE385" s="983"/>
      <c r="AF385" s="983"/>
      <c r="AG385" s="984"/>
      <c r="AH385" s="908"/>
    </row>
    <row r="386" spans="1:34" ht="13.5" customHeight="1" thickBot="1" x14ac:dyDescent="0.3">
      <c r="A386" s="695"/>
      <c r="B386" s="752"/>
      <c r="C386" s="752"/>
      <c r="D386" s="753"/>
      <c r="E386" s="754"/>
      <c r="F386" s="755"/>
      <c r="G386" s="756"/>
      <c r="H386" s="261"/>
      <c r="I386" s="453"/>
      <c r="J386" s="516"/>
      <c r="K386" s="517"/>
      <c r="L386" s="241"/>
      <c r="M386" s="241"/>
      <c r="N386" s="241"/>
      <c r="O386" s="242"/>
      <c r="P386" s="924"/>
      <c r="Q386" s="1027"/>
      <c r="R386" s="1027"/>
      <c r="S386" s="1027"/>
      <c r="T386" s="1027"/>
      <c r="U386" s="1027"/>
      <c r="V386" s="1027"/>
      <c r="W386" s="1027"/>
      <c r="X386" s="1027"/>
      <c r="Y386" s="132"/>
      <c r="Z386" s="1027"/>
      <c r="AA386" s="926"/>
      <c r="AB386" s="985"/>
      <c r="AC386" s="986"/>
      <c r="AD386" s="986"/>
      <c r="AE386" s="986"/>
      <c r="AF386" s="986"/>
      <c r="AG386" s="987"/>
      <c r="AH386" s="908"/>
    </row>
    <row r="387" spans="1:34" ht="13.5" customHeight="1" thickBot="1" x14ac:dyDescent="0.3">
      <c r="A387" s="555">
        <v>78456</v>
      </c>
      <c r="B387" s="567" t="s">
        <v>490</v>
      </c>
      <c r="C387" s="544" t="s">
        <v>491</v>
      </c>
      <c r="D387" s="316">
        <v>32006</v>
      </c>
      <c r="E387" s="638" t="s">
        <v>485</v>
      </c>
      <c r="F387" s="316">
        <v>6000</v>
      </c>
      <c r="G387" s="544" t="s">
        <v>50</v>
      </c>
      <c r="H387" s="254">
        <v>0</v>
      </c>
      <c r="I387" s="450">
        <f>$H$387*$F$387/F387</f>
        <v>0</v>
      </c>
      <c r="J387" s="476" t="s">
        <v>107</v>
      </c>
      <c r="K387" s="477">
        <v>0</v>
      </c>
      <c r="L387" s="107">
        <f>IF(K387&gt;0,$N$2,0)</f>
        <v>0</v>
      </c>
      <c r="M387" s="106">
        <f>K387+L387</f>
        <v>0</v>
      </c>
      <c r="N387" s="106">
        <f>M387*I387</f>
        <v>0</v>
      </c>
      <c r="O387" s="108">
        <f>M387/F387</f>
        <v>0</v>
      </c>
      <c r="P387" s="924"/>
      <c r="Q387" s="925">
        <f>AA387*2</f>
        <v>2538</v>
      </c>
      <c r="R387" s="925">
        <v>1850</v>
      </c>
      <c r="S387" s="925">
        <v>1868</v>
      </c>
      <c r="T387" s="965">
        <v>1761</v>
      </c>
      <c r="U387" s="965">
        <v>934</v>
      </c>
      <c r="V387" s="965">
        <v>1842</v>
      </c>
      <c r="W387" s="925">
        <v>6178</v>
      </c>
      <c r="X387" s="254">
        <v>3704</v>
      </c>
      <c r="Y387" s="123">
        <v>3364</v>
      </c>
      <c r="Z387" s="254">
        <v>2712</v>
      </c>
      <c r="AA387" s="926">
        <f>SUM(AB387:AG387)</f>
        <v>1269</v>
      </c>
      <c r="AB387" s="1073">
        <v>310</v>
      </c>
      <c r="AC387" s="1074">
        <v>205</v>
      </c>
      <c r="AD387" s="1074">
        <v>39</v>
      </c>
      <c r="AE387" s="1040">
        <v>23</v>
      </c>
      <c r="AF387" s="1040">
        <v>664</v>
      </c>
      <c r="AG387" s="1042">
        <v>28</v>
      </c>
      <c r="AH387" s="1035"/>
    </row>
    <row r="388" spans="1:34" ht="12.75" customHeight="1" x14ac:dyDescent="0.25">
      <c r="A388" s="541" t="s">
        <v>79</v>
      </c>
      <c r="B388" s="542" t="s">
        <v>492</v>
      </c>
      <c r="C388" s="542"/>
      <c r="D388" s="315"/>
      <c r="E388" s="560"/>
      <c r="F388" s="317"/>
      <c r="G388" s="757"/>
      <c r="H388" s="264"/>
      <c r="I388" s="427"/>
      <c r="J388" s="467"/>
      <c r="K388" s="468"/>
      <c r="L388" s="41"/>
      <c r="M388" s="38"/>
      <c r="N388" s="38"/>
      <c r="O388" s="44"/>
      <c r="P388" s="924"/>
      <c r="Q388" s="1025"/>
      <c r="R388" s="1025"/>
      <c r="S388" s="1025"/>
      <c r="T388" s="1025"/>
      <c r="U388" s="1025"/>
      <c r="V388" s="1025"/>
      <c r="W388" s="1025"/>
      <c r="X388" s="1025"/>
      <c r="Y388" s="130"/>
      <c r="Z388" s="1025"/>
      <c r="AA388" s="926"/>
      <c r="AB388" s="1075"/>
      <c r="AC388" s="1076"/>
      <c r="AD388" s="1076"/>
      <c r="AE388" s="1076"/>
      <c r="AF388" s="1076"/>
      <c r="AG388" s="984"/>
      <c r="AH388" s="1035"/>
    </row>
    <row r="389" spans="1:34" ht="12.75" customHeight="1" x14ac:dyDescent="0.25">
      <c r="A389" s="541"/>
      <c r="B389" s="542"/>
      <c r="C389" s="542"/>
      <c r="D389" s="315"/>
      <c r="E389" s="560"/>
      <c r="F389" s="317"/>
      <c r="G389" s="757"/>
      <c r="H389" s="259"/>
      <c r="I389" s="427"/>
      <c r="J389" s="467"/>
      <c r="K389" s="468"/>
      <c r="L389" s="41"/>
      <c r="M389" s="38"/>
      <c r="N389" s="38"/>
      <c r="O389" s="44"/>
      <c r="P389" s="924"/>
      <c r="Q389" s="1026"/>
      <c r="R389" s="1026"/>
      <c r="S389" s="1026"/>
      <c r="T389" s="1026"/>
      <c r="U389" s="1026"/>
      <c r="V389" s="1026"/>
      <c r="W389" s="1026"/>
      <c r="X389" s="1026"/>
      <c r="Y389" s="131"/>
      <c r="Z389" s="1026"/>
      <c r="AA389" s="926"/>
      <c r="AB389" s="1075"/>
      <c r="AC389" s="1076"/>
      <c r="AD389" s="1076"/>
      <c r="AE389" s="1076"/>
      <c r="AF389" s="1076"/>
      <c r="AG389" s="984"/>
      <c r="AH389" s="1035"/>
    </row>
    <row r="390" spans="1:34" ht="13.5" customHeight="1" thickBot="1" x14ac:dyDescent="0.3">
      <c r="A390" s="549"/>
      <c r="B390" s="551"/>
      <c r="C390" s="551"/>
      <c r="D390" s="722"/>
      <c r="E390" s="553"/>
      <c r="F390" s="554"/>
      <c r="G390" s="758"/>
      <c r="H390" s="257"/>
      <c r="I390" s="433"/>
      <c r="J390" s="506"/>
      <c r="K390" s="518"/>
      <c r="L390" s="194"/>
      <c r="M390" s="194"/>
      <c r="N390" s="194"/>
      <c r="O390" s="73"/>
      <c r="P390" s="924"/>
      <c r="Q390" s="1027"/>
      <c r="R390" s="1027"/>
      <c r="S390" s="1027"/>
      <c r="T390" s="1027"/>
      <c r="U390" s="1027"/>
      <c r="V390" s="1027"/>
      <c r="W390" s="1027"/>
      <c r="X390" s="1027"/>
      <c r="Y390" s="132"/>
      <c r="Z390" s="1027"/>
      <c r="AA390" s="926"/>
      <c r="AB390" s="1077"/>
      <c r="AC390" s="1078"/>
      <c r="AD390" s="1078"/>
      <c r="AE390" s="1078"/>
      <c r="AF390" s="1078"/>
      <c r="AG390" s="1065"/>
      <c r="AH390" s="1035"/>
    </row>
    <row r="391" spans="1:34" ht="13.5" customHeight="1" thickBot="1" x14ac:dyDescent="0.3">
      <c r="A391" s="555">
        <v>78460</v>
      </c>
      <c r="B391" s="656" t="s">
        <v>494</v>
      </c>
      <c r="C391" s="538" t="s">
        <v>78</v>
      </c>
      <c r="D391" s="540"/>
      <c r="E391" s="638" t="s">
        <v>493</v>
      </c>
      <c r="F391" s="317">
        <v>12000</v>
      </c>
      <c r="G391" s="544" t="s">
        <v>50</v>
      </c>
      <c r="H391" s="254">
        <v>0</v>
      </c>
      <c r="I391" s="26"/>
      <c r="J391" s="485"/>
      <c r="K391" s="486"/>
      <c r="L391" s="68"/>
      <c r="M391" s="31"/>
      <c r="N391" s="31"/>
      <c r="O391" s="70"/>
      <c r="P391" s="924"/>
      <c r="Q391" s="925">
        <f>AA391*2</f>
        <v>322</v>
      </c>
      <c r="R391" s="925">
        <v>390</v>
      </c>
      <c r="S391" s="925">
        <v>170</v>
      </c>
      <c r="T391" s="965">
        <v>132</v>
      </c>
      <c r="U391" s="965">
        <v>138</v>
      </c>
      <c r="V391" s="965">
        <v>91</v>
      </c>
      <c r="W391" s="925">
        <v>356</v>
      </c>
      <c r="X391" s="254">
        <v>434</v>
      </c>
      <c r="Y391" s="123">
        <v>342</v>
      </c>
      <c r="Z391" s="254">
        <v>2017</v>
      </c>
      <c r="AA391" s="926">
        <f>SUM(AB391:AG391)</f>
        <v>161</v>
      </c>
      <c r="AB391" s="927">
        <v>3</v>
      </c>
      <c r="AC391" s="928">
        <v>109</v>
      </c>
      <c r="AD391" s="929">
        <v>1</v>
      </c>
      <c r="AE391" s="929">
        <v>2</v>
      </c>
      <c r="AF391" s="929">
        <v>25</v>
      </c>
      <c r="AG391" s="930">
        <v>21</v>
      </c>
      <c r="AH391" s="908"/>
    </row>
    <row r="392" spans="1:34" ht="12.75" customHeight="1" x14ac:dyDescent="0.25">
      <c r="A392" s="541" t="s">
        <v>79</v>
      </c>
      <c r="B392" s="545" t="s">
        <v>495</v>
      </c>
      <c r="C392" s="721"/>
      <c r="D392" s="721"/>
      <c r="E392" s="628" t="s">
        <v>493</v>
      </c>
      <c r="F392" s="628">
        <v>12000</v>
      </c>
      <c r="G392" s="542" t="s">
        <v>50</v>
      </c>
      <c r="H392" s="264"/>
      <c r="I392" s="427">
        <f>$H$391*$F$391/F392</f>
        <v>0</v>
      </c>
      <c r="J392" s="461" t="s">
        <v>107</v>
      </c>
      <c r="K392" s="462">
        <v>0</v>
      </c>
      <c r="L392" s="41">
        <f>IF(K392&gt;0,$N$2,0)</f>
        <v>0</v>
      </c>
      <c r="M392" s="38">
        <f>K392+L392</f>
        <v>0</v>
      </c>
      <c r="N392" s="38">
        <f>M392*I392</f>
        <v>0</v>
      </c>
      <c r="O392" s="44">
        <f>M392/F392</f>
        <v>0</v>
      </c>
      <c r="P392" s="924"/>
      <c r="Q392" s="1025"/>
      <c r="R392" s="1025"/>
      <c r="S392" s="1025"/>
      <c r="T392" s="1025"/>
      <c r="U392" s="1025"/>
      <c r="V392" s="1025"/>
      <c r="W392" s="1025"/>
      <c r="X392" s="1025"/>
      <c r="Y392" s="130"/>
      <c r="Z392" s="1025"/>
      <c r="AA392" s="926"/>
      <c r="AB392" s="932"/>
      <c r="AC392" s="933"/>
      <c r="AD392" s="467"/>
      <c r="AE392" s="467"/>
      <c r="AF392" s="467"/>
      <c r="AG392" s="934"/>
      <c r="AH392" s="908"/>
    </row>
    <row r="393" spans="1:34" ht="12.75" customHeight="1" x14ac:dyDescent="0.25">
      <c r="A393" s="541"/>
      <c r="B393" s="759"/>
      <c r="C393" s="542" t="s">
        <v>247</v>
      </c>
      <c r="D393" s="317" t="s">
        <v>496</v>
      </c>
      <c r="E393" s="317" t="s">
        <v>385</v>
      </c>
      <c r="F393" s="317">
        <v>2000</v>
      </c>
      <c r="G393" s="542" t="s">
        <v>50</v>
      </c>
      <c r="H393" s="259"/>
      <c r="I393" s="427">
        <f>$H$391*$F$391/F393</f>
        <v>0</v>
      </c>
      <c r="J393" s="461" t="s">
        <v>107</v>
      </c>
      <c r="K393" s="462">
        <v>0</v>
      </c>
      <c r="L393" s="41">
        <f>IF(K393&gt;0,$N$2,0)</f>
        <v>0</v>
      </c>
      <c r="M393" s="38">
        <f>K393+L393</f>
        <v>0</v>
      </c>
      <c r="N393" s="38">
        <f>M393*I393</f>
        <v>0</v>
      </c>
      <c r="O393" s="44">
        <f>M393/F393</f>
        <v>0</v>
      </c>
      <c r="P393" s="924"/>
      <c r="Q393" s="1026"/>
      <c r="R393" s="1026"/>
      <c r="S393" s="1026"/>
      <c r="T393" s="1026"/>
      <c r="U393" s="1026"/>
      <c r="V393" s="1026"/>
      <c r="W393" s="1026"/>
      <c r="X393" s="1026"/>
      <c r="Y393" s="131"/>
      <c r="Z393" s="1026"/>
      <c r="AA393" s="926"/>
      <c r="AB393" s="932"/>
      <c r="AC393" s="933"/>
      <c r="AD393" s="467"/>
      <c r="AE393" s="467"/>
      <c r="AF393" s="467"/>
      <c r="AG393" s="934"/>
      <c r="AH393" s="908"/>
    </row>
    <row r="394" spans="1:34" ht="12.75" customHeight="1" x14ac:dyDescent="0.25">
      <c r="A394" s="541"/>
      <c r="B394" s="557"/>
      <c r="C394" s="588" t="s">
        <v>250</v>
      </c>
      <c r="D394" s="590" t="s">
        <v>497</v>
      </c>
      <c r="E394" s="317" t="s">
        <v>493</v>
      </c>
      <c r="F394" s="317">
        <v>12000</v>
      </c>
      <c r="G394" s="542" t="s">
        <v>50</v>
      </c>
      <c r="H394" s="259"/>
      <c r="I394" s="427">
        <f>$H$391*$F$391/F394</f>
        <v>0</v>
      </c>
      <c r="J394" s="461" t="s">
        <v>107</v>
      </c>
      <c r="K394" s="462">
        <v>0</v>
      </c>
      <c r="L394" s="41">
        <f>IF(K394&gt;0,$N$2,0)</f>
        <v>0</v>
      </c>
      <c r="M394" s="38">
        <f>K394+L394</f>
        <v>0</v>
      </c>
      <c r="N394" s="38">
        <f>M394*I394</f>
        <v>0</v>
      </c>
      <c r="O394" s="44">
        <f>M394/F394</f>
        <v>0</v>
      </c>
      <c r="P394" s="924"/>
      <c r="Q394" s="1026"/>
      <c r="R394" s="1026"/>
      <c r="S394" s="1026"/>
      <c r="T394" s="1026"/>
      <c r="U394" s="1026"/>
      <c r="V394" s="1026"/>
      <c r="W394" s="1026"/>
      <c r="X394" s="1026"/>
      <c r="Y394" s="131"/>
      <c r="Z394" s="1026"/>
      <c r="AA394" s="926"/>
      <c r="AB394" s="932"/>
      <c r="AC394" s="933"/>
      <c r="AD394" s="467"/>
      <c r="AE394" s="467"/>
      <c r="AF394" s="467"/>
      <c r="AG394" s="934"/>
      <c r="AH394" s="908"/>
    </row>
    <row r="395" spans="1:34" ht="13.5" customHeight="1" thickBot="1" x14ac:dyDescent="0.3">
      <c r="A395" s="549"/>
      <c r="B395" s="563"/>
      <c r="C395" s="551"/>
      <c r="D395" s="724"/>
      <c r="E395" s="553"/>
      <c r="F395" s="554"/>
      <c r="G395" s="551"/>
      <c r="H395" s="257"/>
      <c r="I395" s="448"/>
      <c r="J395" s="492"/>
      <c r="K395" s="505"/>
      <c r="L395" s="99"/>
      <c r="M395" s="50"/>
      <c r="N395" s="50"/>
      <c r="O395" s="56"/>
      <c r="P395" s="924"/>
      <c r="Q395" s="1027"/>
      <c r="R395" s="1027"/>
      <c r="S395" s="1027"/>
      <c r="U395" s="1027"/>
      <c r="V395" s="1027"/>
      <c r="W395" s="1027"/>
      <c r="X395" s="1027"/>
      <c r="Y395" s="132"/>
      <c r="Z395" s="1027"/>
      <c r="AA395" s="926"/>
      <c r="AB395" s="947"/>
      <c r="AC395" s="948"/>
      <c r="AD395" s="463"/>
      <c r="AE395" s="463"/>
      <c r="AF395" s="463"/>
      <c r="AG395" s="1079"/>
      <c r="AH395" s="908"/>
    </row>
    <row r="396" spans="1:34" ht="13.5" customHeight="1" thickBot="1" x14ac:dyDescent="0.3">
      <c r="A396" s="681" t="s">
        <v>499</v>
      </c>
      <c r="B396" s="682"/>
      <c r="C396" s="682"/>
      <c r="D396" s="760"/>
      <c r="E396" s="683"/>
      <c r="F396" s="684"/>
      <c r="G396" s="682"/>
      <c r="H396" s="341"/>
      <c r="I396" s="445"/>
      <c r="J396" s="498"/>
      <c r="K396" s="475"/>
      <c r="L396" s="337"/>
      <c r="M396" s="337"/>
      <c r="N396" s="337"/>
      <c r="O396" s="338"/>
      <c r="P396" s="924"/>
      <c r="Q396" s="420"/>
      <c r="R396" s="420"/>
      <c r="S396" s="420"/>
      <c r="T396" s="420"/>
      <c r="U396" s="420"/>
      <c r="V396" s="420"/>
      <c r="W396" s="420"/>
      <c r="X396" s="420"/>
      <c r="Y396" s="420"/>
      <c r="Z396" s="420"/>
      <c r="AA396" s="926"/>
      <c r="AB396" s="1050"/>
      <c r="AC396" s="1051"/>
      <c r="AD396" s="1052"/>
      <c r="AE396" s="1052"/>
      <c r="AF396" s="1052"/>
      <c r="AG396" s="1053"/>
      <c r="AH396" s="908"/>
    </row>
    <row r="397" spans="1:34" ht="13.5" customHeight="1" thickBot="1" x14ac:dyDescent="0.3">
      <c r="A397" s="555">
        <v>78470</v>
      </c>
      <c r="B397" s="761" t="s">
        <v>500</v>
      </c>
      <c r="C397" s="584" t="s">
        <v>250</v>
      </c>
      <c r="D397" s="762" t="s">
        <v>501</v>
      </c>
      <c r="E397" s="580" t="s">
        <v>163</v>
      </c>
      <c r="F397" s="581">
        <v>1000</v>
      </c>
      <c r="G397" s="544" t="s">
        <v>50</v>
      </c>
      <c r="H397" s="254">
        <v>10</v>
      </c>
      <c r="I397" s="450">
        <f>$H$397*$F$397/F397</f>
        <v>10</v>
      </c>
      <c r="J397" s="490"/>
      <c r="K397" s="477">
        <v>0</v>
      </c>
      <c r="L397" s="86">
        <f>IF(K397&gt;0,$N$2,0)</f>
        <v>0</v>
      </c>
      <c r="M397" s="106">
        <f>K397+L397</f>
        <v>0</v>
      </c>
      <c r="N397" s="106">
        <f>M397*I397</f>
        <v>0</v>
      </c>
      <c r="O397" s="108">
        <f>M397/F397</f>
        <v>0</v>
      </c>
      <c r="P397" s="924"/>
      <c r="Q397" s="925">
        <f>AA397*2</f>
        <v>486</v>
      </c>
      <c r="R397" s="925">
        <v>373</v>
      </c>
      <c r="S397" s="925">
        <v>222</v>
      </c>
      <c r="T397" s="965">
        <v>214</v>
      </c>
      <c r="U397" s="965">
        <v>330</v>
      </c>
      <c r="V397" s="965">
        <v>185</v>
      </c>
      <c r="W397" s="925">
        <v>1360</v>
      </c>
      <c r="X397" s="254">
        <v>1450</v>
      </c>
      <c r="Y397" s="123">
        <v>1057</v>
      </c>
      <c r="Z397" s="254">
        <v>1029</v>
      </c>
      <c r="AA397" s="926">
        <f>SUM(AB397:AG397)</f>
        <v>243</v>
      </c>
      <c r="AB397" s="1039">
        <v>0</v>
      </c>
      <c r="AC397" s="1040">
        <v>34</v>
      </c>
      <c r="AD397" s="1040">
        <v>9</v>
      </c>
      <c r="AE397" s="1040">
        <v>10</v>
      </c>
      <c r="AF397" s="1040">
        <v>128</v>
      </c>
      <c r="AG397" s="1042">
        <v>62</v>
      </c>
      <c r="AH397" s="908"/>
    </row>
    <row r="398" spans="1:34" ht="12.75" customHeight="1" x14ac:dyDescent="0.25">
      <c r="A398" s="541" t="s">
        <v>79</v>
      </c>
      <c r="B398" s="588" t="s">
        <v>502</v>
      </c>
      <c r="C398" s="588" t="s">
        <v>295</v>
      </c>
      <c r="D398" s="590" t="s">
        <v>503</v>
      </c>
      <c r="E398" s="610" t="s">
        <v>163</v>
      </c>
      <c r="F398" s="590">
        <v>1000</v>
      </c>
      <c r="G398" s="544" t="s">
        <v>50</v>
      </c>
      <c r="H398" s="342"/>
      <c r="I398" s="427">
        <f>$H$397*$F$397/F398</f>
        <v>10</v>
      </c>
      <c r="J398" s="461"/>
      <c r="K398" s="462">
        <v>0</v>
      </c>
      <c r="L398" s="41">
        <f>IF(K398&gt;0,$N$2,0)</f>
        <v>0</v>
      </c>
      <c r="M398" s="38">
        <f>K398+L398</f>
        <v>0</v>
      </c>
      <c r="N398" s="38">
        <f>M398*I398</f>
        <v>0</v>
      </c>
      <c r="O398" s="44">
        <f>M398/F398</f>
        <v>0</v>
      </c>
      <c r="P398" s="924"/>
      <c r="Q398" s="1080"/>
      <c r="R398" s="1080"/>
      <c r="S398" s="1080"/>
      <c r="T398" s="1080"/>
      <c r="U398" s="1080"/>
      <c r="V398" s="1080"/>
      <c r="W398" s="1080"/>
      <c r="X398" s="1080"/>
      <c r="Y398" s="187"/>
      <c r="Z398" s="1080"/>
      <c r="AA398" s="926"/>
      <c r="AB398" s="979"/>
      <c r="AC398" s="983"/>
      <c r="AD398" s="983"/>
      <c r="AE398" s="983"/>
      <c r="AF398" s="983"/>
      <c r="AG398" s="984"/>
      <c r="AH398" s="908"/>
    </row>
    <row r="399" spans="1:34" ht="12.75" customHeight="1" x14ac:dyDescent="0.25">
      <c r="A399" s="541"/>
      <c r="B399" s="588" t="s">
        <v>504</v>
      </c>
      <c r="C399" s="588" t="s">
        <v>427</v>
      </c>
      <c r="D399" s="590" t="s">
        <v>505</v>
      </c>
      <c r="E399" s="610" t="s">
        <v>163</v>
      </c>
      <c r="F399" s="590">
        <v>1000</v>
      </c>
      <c r="G399" s="544" t="s">
        <v>50</v>
      </c>
      <c r="H399" s="259"/>
      <c r="I399" s="427">
        <f>$H$397*$F$397/F399</f>
        <v>10</v>
      </c>
      <c r="J399" s="461"/>
      <c r="K399" s="462">
        <v>0</v>
      </c>
      <c r="L399" s="41">
        <f>IF(K399&gt;0,$N$2,0)</f>
        <v>0</v>
      </c>
      <c r="M399" s="38">
        <f>K399+L399</f>
        <v>0</v>
      </c>
      <c r="N399" s="38">
        <f>M399*I399</f>
        <v>0</v>
      </c>
      <c r="O399" s="44">
        <f>M399/F399</f>
        <v>0</v>
      </c>
      <c r="P399" s="924"/>
      <c r="Q399" s="1026"/>
      <c r="R399" s="1026"/>
      <c r="S399" s="1026"/>
      <c r="T399" s="1026"/>
      <c r="U399" s="1026"/>
      <c r="V399" s="1026"/>
      <c r="W399" s="1026"/>
      <c r="X399" s="1026"/>
      <c r="Y399" s="131"/>
      <c r="Z399" s="1026"/>
      <c r="AA399" s="926"/>
      <c r="AB399" s="979"/>
      <c r="AC399" s="983"/>
      <c r="AD399" s="983"/>
      <c r="AE399" s="983"/>
      <c r="AF399" s="983"/>
      <c r="AG399" s="984"/>
      <c r="AH399" s="908"/>
    </row>
    <row r="400" spans="1:34" ht="12.75" customHeight="1" x14ac:dyDescent="0.25">
      <c r="A400" s="541"/>
      <c r="B400" s="584"/>
      <c r="C400" s="588" t="s">
        <v>506</v>
      </c>
      <c r="D400" s="590">
        <v>80600</v>
      </c>
      <c r="E400" s="610" t="s">
        <v>163</v>
      </c>
      <c r="F400" s="590">
        <v>1000</v>
      </c>
      <c r="G400" s="544" t="s">
        <v>50</v>
      </c>
      <c r="H400" s="259"/>
      <c r="I400" s="427">
        <f>$H$397*$F$397/F400</f>
        <v>10</v>
      </c>
      <c r="J400" s="461"/>
      <c r="K400" s="462">
        <v>0</v>
      </c>
      <c r="L400" s="41">
        <f>IF(K400&gt;0,$N$2,0)</f>
        <v>0</v>
      </c>
      <c r="M400" s="38">
        <f>K400+L400</f>
        <v>0</v>
      </c>
      <c r="N400" s="38">
        <f>M400*I400</f>
        <v>0</v>
      </c>
      <c r="O400" s="44">
        <f>M400/F400</f>
        <v>0</v>
      </c>
      <c r="P400" s="924"/>
      <c r="Q400" s="1026"/>
      <c r="R400" s="1026"/>
      <c r="S400" s="1026"/>
      <c r="T400" s="1026"/>
      <c r="U400" s="1026"/>
      <c r="V400" s="1026"/>
      <c r="W400" s="1026"/>
      <c r="X400" s="1026"/>
      <c r="Y400" s="131"/>
      <c r="Z400" s="1026"/>
      <c r="AA400" s="926"/>
      <c r="AB400" s="979"/>
      <c r="AC400" s="983"/>
      <c r="AD400" s="983"/>
      <c r="AE400" s="983"/>
      <c r="AF400" s="983"/>
      <c r="AG400" s="984"/>
      <c r="AH400" s="908"/>
    </row>
    <row r="401" spans="1:34" ht="12.75" customHeight="1" x14ac:dyDescent="0.25">
      <c r="A401" s="541"/>
      <c r="B401" s="584"/>
      <c r="C401" s="588" t="s">
        <v>165</v>
      </c>
      <c r="D401" s="590" t="s">
        <v>507</v>
      </c>
      <c r="E401" s="610" t="s">
        <v>163</v>
      </c>
      <c r="F401" s="590">
        <v>1000</v>
      </c>
      <c r="G401" s="544" t="s">
        <v>50</v>
      </c>
      <c r="H401" s="259"/>
      <c r="I401" s="427">
        <f>$H$397*$F$397/F401</f>
        <v>10</v>
      </c>
      <c r="J401" s="461"/>
      <c r="K401" s="462">
        <v>0</v>
      </c>
      <c r="L401" s="41">
        <f>IF(K401&gt;0,$N$2,0)</f>
        <v>0</v>
      </c>
      <c r="M401" s="38">
        <f>K401+L401</f>
        <v>0</v>
      </c>
      <c r="N401" s="38">
        <f>M401*I401</f>
        <v>0</v>
      </c>
      <c r="O401" s="44">
        <f>M401/F401</f>
        <v>0</v>
      </c>
      <c r="P401" s="924"/>
      <c r="Q401" s="1026"/>
      <c r="R401" s="1026"/>
      <c r="S401" s="1026"/>
      <c r="T401" s="1026"/>
      <c r="U401" s="1026"/>
      <c r="V401" s="1026"/>
      <c r="W401" s="1026"/>
      <c r="X401" s="1026"/>
      <c r="Y401" s="131"/>
      <c r="Z401" s="1026"/>
      <c r="AA401" s="926"/>
      <c r="AB401" s="979"/>
      <c r="AC401" s="983"/>
      <c r="AD401" s="983"/>
      <c r="AE401" s="983"/>
      <c r="AF401" s="983"/>
      <c r="AG401" s="984"/>
      <c r="AH401" s="908"/>
    </row>
    <row r="402" spans="1:34" ht="13.5" customHeight="1" thickBot="1" x14ac:dyDescent="0.3">
      <c r="A402" s="549"/>
      <c r="B402" s="763"/>
      <c r="C402" s="763"/>
      <c r="D402" s="631"/>
      <c r="E402" s="764"/>
      <c r="F402" s="631"/>
      <c r="G402" s="563"/>
      <c r="H402" s="257"/>
      <c r="I402" s="448"/>
      <c r="J402" s="492" t="s">
        <v>107</v>
      </c>
      <c r="K402" s="505"/>
      <c r="L402" s="50"/>
      <c r="M402" s="50"/>
      <c r="N402" s="50"/>
      <c r="O402" s="56"/>
      <c r="P402" s="924"/>
      <c r="Q402" s="1027"/>
      <c r="R402" s="1027"/>
      <c r="S402" s="1027"/>
      <c r="T402" s="1027"/>
      <c r="U402" s="1027"/>
      <c r="V402" s="1027"/>
      <c r="W402" s="1027"/>
      <c r="X402" s="1027"/>
      <c r="Y402" s="132"/>
      <c r="Z402" s="1027"/>
      <c r="AA402" s="926"/>
      <c r="AB402" s="985"/>
      <c r="AC402" s="986"/>
      <c r="AD402" s="986"/>
      <c r="AE402" s="986"/>
      <c r="AF402" s="986"/>
      <c r="AG402" s="987"/>
      <c r="AH402" s="908"/>
    </row>
    <row r="403" spans="1:34" ht="13.5" customHeight="1" thickBot="1" x14ac:dyDescent="0.3">
      <c r="A403" s="555">
        <v>78490</v>
      </c>
      <c r="B403" s="765" t="s">
        <v>509</v>
      </c>
      <c r="C403" s="584" t="s">
        <v>250</v>
      </c>
      <c r="D403" s="581" t="s">
        <v>510</v>
      </c>
      <c r="E403" s="580" t="s">
        <v>244</v>
      </c>
      <c r="F403" s="581">
        <v>500</v>
      </c>
      <c r="G403" s="544" t="s">
        <v>50</v>
      </c>
      <c r="H403" s="254">
        <v>0</v>
      </c>
      <c r="I403" s="450">
        <f>$H$403*$F$403/F403</f>
        <v>0</v>
      </c>
      <c r="J403" s="490"/>
      <c r="K403" s="477">
        <v>0</v>
      </c>
      <c r="L403" s="86">
        <f>IF(K403&gt;0,$N$2,0)</f>
        <v>0</v>
      </c>
      <c r="M403" s="106">
        <f>K403+L403</f>
        <v>0</v>
      </c>
      <c r="N403" s="106">
        <f>M403*I403</f>
        <v>0</v>
      </c>
      <c r="O403" s="108">
        <f>M403/F403</f>
        <v>0</v>
      </c>
      <c r="P403" s="924"/>
      <c r="Q403" s="925">
        <f>AA403*2</f>
        <v>388</v>
      </c>
      <c r="R403" s="925">
        <v>515</v>
      </c>
      <c r="S403" s="925">
        <v>0</v>
      </c>
      <c r="T403" s="965">
        <v>0</v>
      </c>
      <c r="U403" s="965">
        <v>554</v>
      </c>
      <c r="V403" s="965">
        <v>107</v>
      </c>
      <c r="W403" s="925">
        <v>734</v>
      </c>
      <c r="X403" s="254">
        <v>526</v>
      </c>
      <c r="Y403" s="123">
        <v>502</v>
      </c>
      <c r="Z403" s="254">
        <v>287</v>
      </c>
      <c r="AA403" s="926">
        <f>SUM(AB403:AG403)</f>
        <v>194</v>
      </c>
      <c r="AB403" s="1039">
        <v>0</v>
      </c>
      <c r="AC403" s="1040">
        <v>0</v>
      </c>
      <c r="AD403" s="1040">
        <v>194</v>
      </c>
      <c r="AE403" s="1040">
        <v>0</v>
      </c>
      <c r="AF403" s="1040">
        <v>0</v>
      </c>
      <c r="AG403" s="1042">
        <v>0</v>
      </c>
      <c r="AH403" s="908"/>
    </row>
    <row r="404" spans="1:34" ht="12.75" customHeight="1" x14ac:dyDescent="0.25">
      <c r="A404" s="541" t="s">
        <v>79</v>
      </c>
      <c r="B404" s="588" t="s">
        <v>511</v>
      </c>
      <c r="C404" s="588" t="s">
        <v>295</v>
      </c>
      <c r="D404" s="590" t="s">
        <v>512</v>
      </c>
      <c r="E404" s="610" t="s">
        <v>244</v>
      </c>
      <c r="F404" s="590">
        <v>500</v>
      </c>
      <c r="G404" s="544" t="s">
        <v>50</v>
      </c>
      <c r="H404" s="342"/>
      <c r="I404" s="427">
        <f>$H$403*$F$403/F404</f>
        <v>0</v>
      </c>
      <c r="J404" s="461"/>
      <c r="K404" s="462">
        <v>0</v>
      </c>
      <c r="L404" s="41">
        <f>IF(K404&gt;0,$N$2,0)</f>
        <v>0</v>
      </c>
      <c r="M404" s="38">
        <f>K404+L404</f>
        <v>0</v>
      </c>
      <c r="N404" s="38">
        <f>M404*I404</f>
        <v>0</v>
      </c>
      <c r="O404" s="44">
        <f>M404/F404</f>
        <v>0</v>
      </c>
      <c r="P404" s="924"/>
      <c r="Q404" s="1080"/>
      <c r="R404" s="1080"/>
      <c r="S404" s="1080"/>
      <c r="T404" s="1080"/>
      <c r="U404" s="1080"/>
      <c r="V404" s="1080"/>
      <c r="W404" s="1080"/>
      <c r="X404" s="1080"/>
      <c r="Y404" s="1080"/>
      <c r="Z404" s="1080"/>
      <c r="AA404" s="926"/>
      <c r="AB404" s="979"/>
      <c r="AC404" s="983"/>
      <c r="AD404" s="983"/>
      <c r="AE404" s="983"/>
      <c r="AF404" s="983"/>
      <c r="AG404" s="984"/>
      <c r="AH404" s="908"/>
    </row>
    <row r="405" spans="1:34" ht="12.75" customHeight="1" x14ac:dyDescent="0.25">
      <c r="A405" s="541"/>
      <c r="B405" s="588" t="s">
        <v>508</v>
      </c>
      <c r="C405" s="706" t="s">
        <v>506</v>
      </c>
      <c r="D405" s="590" t="s">
        <v>513</v>
      </c>
      <c r="E405" s="610" t="s">
        <v>244</v>
      </c>
      <c r="F405" s="590">
        <v>500</v>
      </c>
      <c r="G405" s="544" t="s">
        <v>50</v>
      </c>
      <c r="H405" s="259"/>
      <c r="I405" s="427">
        <f>$H$403*$F$403/F405</f>
        <v>0</v>
      </c>
      <c r="J405" s="461"/>
      <c r="K405" s="462">
        <v>0</v>
      </c>
      <c r="L405" s="41">
        <f>IF(K405&gt;0,$N$2,0)</f>
        <v>0</v>
      </c>
      <c r="M405" s="38">
        <f>K405+L405</f>
        <v>0</v>
      </c>
      <c r="N405" s="38">
        <f>M405*I405</f>
        <v>0</v>
      </c>
      <c r="O405" s="44">
        <f>M405/F405</f>
        <v>0</v>
      </c>
      <c r="P405" s="924"/>
      <c r="Q405" s="1026"/>
      <c r="R405" s="1026"/>
      <c r="S405" s="1026"/>
      <c r="T405" s="1026"/>
      <c r="U405" s="1026"/>
      <c r="V405" s="1026"/>
      <c r="W405" s="1026"/>
      <c r="X405" s="1026"/>
      <c r="Y405" s="1026"/>
      <c r="Z405" s="1026"/>
      <c r="AA405" s="926"/>
      <c r="AB405" s="979"/>
      <c r="AC405" s="983"/>
      <c r="AD405" s="983"/>
      <c r="AE405" s="983"/>
      <c r="AF405" s="983"/>
      <c r="AG405" s="984"/>
      <c r="AH405" s="908"/>
    </row>
    <row r="406" spans="1:34" ht="12.75" customHeight="1" x14ac:dyDescent="0.25">
      <c r="A406" s="541"/>
      <c r="B406" s="706"/>
      <c r="C406" s="588" t="s">
        <v>347</v>
      </c>
      <c r="D406" s="590" t="s">
        <v>514</v>
      </c>
      <c r="E406" s="610" t="s">
        <v>244</v>
      </c>
      <c r="F406" s="590">
        <v>500</v>
      </c>
      <c r="G406" s="544" t="s">
        <v>50</v>
      </c>
      <c r="H406" s="259"/>
      <c r="I406" s="427">
        <f>$H$403*$F$403/F406</f>
        <v>0</v>
      </c>
      <c r="J406" s="461"/>
      <c r="K406" s="462">
        <v>0</v>
      </c>
      <c r="L406" s="41">
        <f>IF(K406&gt;0,$N$2,0)</f>
        <v>0</v>
      </c>
      <c r="M406" s="38">
        <f>K406+L406</f>
        <v>0</v>
      </c>
      <c r="N406" s="38">
        <f>M406*I406</f>
        <v>0</v>
      </c>
      <c r="O406" s="44">
        <f>M406/F406</f>
        <v>0</v>
      </c>
      <c r="P406" s="924"/>
      <c r="Q406" s="1026"/>
      <c r="R406" s="1026"/>
      <c r="S406" s="1026"/>
      <c r="T406" s="1026"/>
      <c r="U406" s="1026"/>
      <c r="V406" s="1026"/>
      <c r="W406" s="1026"/>
      <c r="X406" s="1026"/>
      <c r="Y406" s="1026"/>
      <c r="Z406" s="1026"/>
      <c r="AA406" s="926"/>
      <c r="AB406" s="979"/>
      <c r="AC406" s="983"/>
      <c r="AD406" s="983"/>
      <c r="AE406" s="983"/>
      <c r="AF406" s="983"/>
      <c r="AG406" s="984"/>
      <c r="AH406" s="908"/>
    </row>
    <row r="407" spans="1:34" ht="12.75" customHeight="1" x14ac:dyDescent="0.25">
      <c r="A407" s="541"/>
      <c r="B407" s="706"/>
      <c r="C407" s="588"/>
      <c r="D407" s="581"/>
      <c r="E407" s="580"/>
      <c r="F407" s="581"/>
      <c r="G407" s="544"/>
      <c r="H407" s="259"/>
      <c r="I407" s="454"/>
      <c r="J407" s="478"/>
      <c r="K407" s="479"/>
      <c r="L407" s="102"/>
      <c r="M407" s="101"/>
      <c r="N407" s="101"/>
      <c r="O407" s="103"/>
      <c r="P407" s="924"/>
      <c r="Q407" s="1026"/>
      <c r="R407" s="1026"/>
      <c r="S407" s="1026"/>
      <c r="T407" s="1026"/>
      <c r="U407" s="1026"/>
      <c r="V407" s="1026"/>
      <c r="W407" s="1026"/>
      <c r="X407" s="1026"/>
      <c r="Y407" s="1026"/>
      <c r="Z407" s="1026"/>
      <c r="AA407" s="926"/>
      <c r="AB407" s="979"/>
      <c r="AC407" s="983"/>
      <c r="AD407" s="983"/>
      <c r="AE407" s="983"/>
      <c r="AF407" s="983"/>
      <c r="AG407" s="984"/>
      <c r="AH407" s="908"/>
    </row>
    <row r="408" spans="1:34" ht="13.5" customHeight="1" thickBot="1" x14ac:dyDescent="0.3">
      <c r="A408" s="549"/>
      <c r="B408" s="763"/>
      <c r="C408" s="593"/>
      <c r="D408" s="596"/>
      <c r="E408" s="595"/>
      <c r="F408" s="596"/>
      <c r="G408" s="551"/>
      <c r="H408" s="257"/>
      <c r="I408" s="433"/>
      <c r="J408" s="473"/>
      <c r="K408" s="474"/>
      <c r="L408" s="193"/>
      <c r="M408" s="194"/>
      <c r="N408" s="194"/>
      <c r="O408" s="73"/>
      <c r="P408" s="924"/>
      <c r="Q408" s="1026"/>
      <c r="R408" s="1026"/>
      <c r="S408" s="1026"/>
      <c r="T408" s="1026"/>
      <c r="U408" s="1026"/>
      <c r="V408" s="1026"/>
      <c r="W408" s="1026"/>
      <c r="X408" s="1026"/>
      <c r="Y408" s="1026"/>
      <c r="Z408" s="1026"/>
      <c r="AA408" s="926"/>
      <c r="AB408" s="985"/>
      <c r="AC408" s="986"/>
      <c r="AD408" s="986"/>
      <c r="AE408" s="986"/>
      <c r="AF408" s="986"/>
      <c r="AG408" s="987"/>
      <c r="AH408" s="908"/>
    </row>
    <row r="409" spans="1:34" ht="13.5" customHeight="1" thickBot="1" x14ac:dyDescent="0.3">
      <c r="A409" s="681" t="s">
        <v>515</v>
      </c>
      <c r="B409" s="766"/>
      <c r="C409" s="766"/>
      <c r="D409" s="767"/>
      <c r="E409" s="768"/>
      <c r="F409" s="767"/>
      <c r="G409" s="682"/>
      <c r="H409" s="341"/>
      <c r="I409" s="445"/>
      <c r="J409" s="498"/>
      <c r="K409" s="475"/>
      <c r="L409" s="337"/>
      <c r="M409" s="337"/>
      <c r="N409" s="337"/>
      <c r="O409" s="338"/>
      <c r="P409" s="924"/>
      <c r="Q409" s="1027"/>
      <c r="R409" s="1027"/>
      <c r="S409" s="1027"/>
      <c r="T409" s="1027"/>
      <c r="U409" s="1027"/>
      <c r="V409" s="1027"/>
      <c r="W409" s="1027"/>
      <c r="X409" s="1027"/>
      <c r="Y409" s="1027"/>
      <c r="Z409" s="1027"/>
      <c r="AA409" s="926"/>
      <c r="AB409" s="1050"/>
      <c r="AC409" s="1051"/>
      <c r="AD409" s="1052"/>
      <c r="AE409" s="1052"/>
      <c r="AF409" s="1052"/>
      <c r="AG409" s="1053"/>
      <c r="AH409" s="908"/>
    </row>
    <row r="410" spans="1:34" ht="13.5" customHeight="1" thickBot="1" x14ac:dyDescent="0.3">
      <c r="A410" s="672">
        <v>78495</v>
      </c>
      <c r="B410" s="623" t="s">
        <v>516</v>
      </c>
      <c r="C410" s="584" t="s">
        <v>250</v>
      </c>
      <c r="D410" s="705" t="s">
        <v>517</v>
      </c>
      <c r="E410" s="580" t="s">
        <v>518</v>
      </c>
      <c r="F410" s="581">
        <v>200</v>
      </c>
      <c r="G410" s="557" t="s">
        <v>50</v>
      </c>
      <c r="H410" s="254">
        <v>125</v>
      </c>
      <c r="I410" s="450">
        <f>$H$410*$F$410/F410</f>
        <v>125</v>
      </c>
      <c r="J410" s="476" t="s">
        <v>107</v>
      </c>
      <c r="K410" s="477">
        <v>0</v>
      </c>
      <c r="L410" s="86">
        <f>IF(K410&gt;0,$N$2,0)</f>
        <v>0</v>
      </c>
      <c r="M410" s="106">
        <f>K410+L410</f>
        <v>0</v>
      </c>
      <c r="N410" s="106">
        <f>M410*I410</f>
        <v>0</v>
      </c>
      <c r="O410" s="108">
        <f>M410/F410</f>
        <v>0</v>
      </c>
      <c r="P410" s="924"/>
      <c r="Q410" s="925">
        <f>AA410*2</f>
        <v>14918</v>
      </c>
      <c r="R410" s="925">
        <v>9637</v>
      </c>
      <c r="S410" s="925">
        <v>21750</v>
      </c>
      <c r="T410" s="965">
        <v>20403</v>
      </c>
      <c r="U410" s="965">
        <v>59332</v>
      </c>
      <c r="V410" s="965">
        <v>75835</v>
      </c>
      <c r="W410" s="925">
        <v>8754</v>
      </c>
      <c r="X410" s="254">
        <v>6110</v>
      </c>
      <c r="Y410" s="123">
        <v>6319</v>
      </c>
      <c r="Z410" s="254">
        <v>7102</v>
      </c>
      <c r="AA410" s="926">
        <f>SUM(AB410:AG410)</f>
        <v>7459</v>
      </c>
      <c r="AB410" s="1081">
        <v>289</v>
      </c>
      <c r="AC410" s="1082">
        <v>4216</v>
      </c>
      <c r="AD410" s="1040">
        <v>284</v>
      </c>
      <c r="AE410" s="1040">
        <v>725</v>
      </c>
      <c r="AF410" s="1040">
        <v>1122</v>
      </c>
      <c r="AG410" s="1042">
        <v>823</v>
      </c>
      <c r="AH410" s="908"/>
    </row>
    <row r="411" spans="1:34" ht="12.75" customHeight="1" x14ac:dyDescent="0.25">
      <c r="A411" s="541" t="s">
        <v>79</v>
      </c>
      <c r="B411" s="588" t="s">
        <v>873</v>
      </c>
      <c r="C411" s="591" t="s">
        <v>179</v>
      </c>
      <c r="D411" s="769" t="s">
        <v>519</v>
      </c>
      <c r="E411" s="610" t="s">
        <v>518</v>
      </c>
      <c r="F411" s="590">
        <v>200</v>
      </c>
      <c r="G411" s="542" t="s">
        <v>50</v>
      </c>
      <c r="H411" s="278"/>
      <c r="I411" s="437">
        <f t="shared" ref="I411:I414" si="106">$H$410*$F$410/F411</f>
        <v>125</v>
      </c>
      <c r="J411" s="487" t="s">
        <v>107</v>
      </c>
      <c r="K411" s="462">
        <v>0</v>
      </c>
      <c r="L411" s="41">
        <f>IF(K411&gt;0,$N$2,0)</f>
        <v>0</v>
      </c>
      <c r="M411" s="38">
        <f>K411+L411</f>
        <v>0</v>
      </c>
      <c r="N411" s="38">
        <f>M411*I411</f>
        <v>0</v>
      </c>
      <c r="O411" s="44">
        <f>M411/F411</f>
        <v>0</v>
      </c>
      <c r="P411" s="924"/>
      <c r="Q411" s="1080"/>
      <c r="R411" s="1080"/>
      <c r="S411" s="1080"/>
      <c r="T411" s="1080"/>
      <c r="U411" s="1080"/>
      <c r="V411" s="1080"/>
      <c r="W411" s="1080"/>
      <c r="X411" s="1080"/>
      <c r="Y411" s="187"/>
      <c r="Z411" s="1080"/>
      <c r="AA411" s="926"/>
      <c r="AB411" s="979"/>
      <c r="AC411" s="983"/>
      <c r="AD411" s="983"/>
      <c r="AE411" s="983"/>
      <c r="AF411" s="1083"/>
      <c r="AG411" s="984"/>
      <c r="AH411" s="908"/>
    </row>
    <row r="412" spans="1:34" ht="12.75" customHeight="1" x14ac:dyDescent="0.25">
      <c r="A412" s="541"/>
      <c r="B412" s="588"/>
      <c r="C412" s="588" t="s">
        <v>427</v>
      </c>
      <c r="D412" s="590" t="s">
        <v>520</v>
      </c>
      <c r="E412" s="610">
        <v>200</v>
      </c>
      <c r="F412" s="590">
        <v>200</v>
      </c>
      <c r="G412" s="542" t="s">
        <v>50</v>
      </c>
      <c r="H412" s="255"/>
      <c r="I412" s="437">
        <f t="shared" si="106"/>
        <v>125</v>
      </c>
      <c r="J412" s="487" t="s">
        <v>107</v>
      </c>
      <c r="K412" s="462">
        <v>0</v>
      </c>
      <c r="L412" s="41">
        <f>IF(K412&gt;0,$N$2,0)</f>
        <v>0</v>
      </c>
      <c r="M412" s="38">
        <f>K412+L412</f>
        <v>0</v>
      </c>
      <c r="N412" s="38">
        <f>M412*I412</f>
        <v>0</v>
      </c>
      <c r="O412" s="44">
        <f>M412/F412</f>
        <v>0</v>
      </c>
      <c r="P412" s="924"/>
      <c r="Q412" s="1026"/>
      <c r="R412" s="1026"/>
      <c r="S412" s="1026"/>
      <c r="T412" s="1026"/>
      <c r="U412" s="1026"/>
      <c r="V412" s="1026"/>
      <c r="W412" s="1026"/>
      <c r="X412" s="1026"/>
      <c r="Y412" s="131"/>
      <c r="Z412" s="1026"/>
      <c r="AA412" s="926"/>
      <c r="AB412" s="979"/>
      <c r="AC412" s="983"/>
      <c r="AD412" s="983"/>
      <c r="AE412" s="983"/>
      <c r="AF412" s="983"/>
      <c r="AG412" s="984"/>
      <c r="AH412" s="908"/>
    </row>
    <row r="413" spans="1:34" ht="12.75" customHeight="1" x14ac:dyDescent="0.25">
      <c r="A413" s="541"/>
      <c r="B413" s="706"/>
      <c r="C413" s="770" t="s">
        <v>506</v>
      </c>
      <c r="D413" s="771" t="s">
        <v>521</v>
      </c>
      <c r="E413" s="415">
        <v>200</v>
      </c>
      <c r="F413" s="415">
        <v>200</v>
      </c>
      <c r="G413" s="542" t="s">
        <v>50</v>
      </c>
      <c r="H413" s="255"/>
      <c r="I413" s="437">
        <f t="shared" si="106"/>
        <v>125</v>
      </c>
      <c r="J413" s="487" t="s">
        <v>107</v>
      </c>
      <c r="K413" s="462">
        <v>0</v>
      </c>
      <c r="L413" s="41">
        <f>IF(K413&gt;0,$N$2,0)</f>
        <v>0</v>
      </c>
      <c r="M413" s="38">
        <f>K413+L413</f>
        <v>0</v>
      </c>
      <c r="N413" s="38">
        <f>M413*I413</f>
        <v>0</v>
      </c>
      <c r="O413" s="44">
        <f>M413/F413</f>
        <v>0</v>
      </c>
      <c r="P413" s="924"/>
      <c r="Q413" s="1026"/>
      <c r="R413" s="1026"/>
      <c r="S413" s="1026"/>
      <c r="T413" s="1026"/>
      <c r="U413" s="1026"/>
      <c r="V413" s="1026"/>
      <c r="W413" s="1026"/>
      <c r="X413" s="1026"/>
      <c r="Y413" s="131"/>
      <c r="Z413" s="1026"/>
      <c r="AA413" s="926"/>
      <c r="AB413" s="979"/>
      <c r="AC413" s="983"/>
      <c r="AD413" s="983"/>
      <c r="AE413" s="983"/>
      <c r="AF413" s="983"/>
      <c r="AG413" s="984"/>
      <c r="AH413" s="908"/>
    </row>
    <row r="414" spans="1:34" ht="12.75" customHeight="1" x14ac:dyDescent="0.25">
      <c r="A414" s="541"/>
      <c r="B414" s="706"/>
      <c r="C414" s="706" t="s">
        <v>347</v>
      </c>
      <c r="D414" s="414" t="s">
        <v>522</v>
      </c>
      <c r="E414" s="610" t="s">
        <v>523</v>
      </c>
      <c r="F414" s="590">
        <v>150</v>
      </c>
      <c r="G414" s="542" t="s">
        <v>50</v>
      </c>
      <c r="H414" s="255"/>
      <c r="I414" s="437">
        <f t="shared" si="106"/>
        <v>166.66666666666666</v>
      </c>
      <c r="J414" s="487" t="s">
        <v>107</v>
      </c>
      <c r="K414" s="462">
        <v>0</v>
      </c>
      <c r="L414" s="41">
        <f>IF(K414&gt;0,$N$2,0)</f>
        <v>0</v>
      </c>
      <c r="M414" s="38">
        <f>K414+L414</f>
        <v>0</v>
      </c>
      <c r="N414" s="38">
        <f>M414*I414</f>
        <v>0</v>
      </c>
      <c r="O414" s="44">
        <f>M414/F414</f>
        <v>0</v>
      </c>
      <c r="P414" s="924"/>
      <c r="Q414" s="1026"/>
      <c r="R414" s="1026"/>
      <c r="S414" s="1026"/>
      <c r="T414" s="1026"/>
      <c r="U414" s="1026"/>
      <c r="V414" s="1026"/>
      <c r="W414" s="1026"/>
      <c r="X414" s="1026"/>
      <c r="Y414" s="131"/>
      <c r="Z414" s="1026"/>
      <c r="AA414" s="926"/>
      <c r="AB414" s="979"/>
      <c r="AC414" s="983"/>
      <c r="AD414" s="983"/>
      <c r="AE414" s="983"/>
      <c r="AF414" s="983"/>
      <c r="AG414" s="984"/>
      <c r="AH414" s="908"/>
    </row>
    <row r="415" spans="1:34" ht="12.75" customHeight="1" x14ac:dyDescent="0.25">
      <c r="A415" s="541"/>
      <c r="B415" s="706"/>
      <c r="C415" s="770"/>
      <c r="D415" s="771"/>
      <c r="E415" s="415"/>
      <c r="F415" s="415"/>
      <c r="G415" s="542"/>
      <c r="H415" s="259"/>
      <c r="I415" s="454"/>
      <c r="J415" s="467"/>
      <c r="K415" s="468"/>
      <c r="L415" s="41"/>
      <c r="M415" s="38"/>
      <c r="N415" s="38"/>
      <c r="O415" s="44"/>
      <c r="P415" s="924"/>
      <c r="Q415" s="1026"/>
      <c r="R415" s="1026"/>
      <c r="S415" s="1026"/>
      <c r="T415" s="1026"/>
      <c r="U415" s="1026"/>
      <c r="V415" s="1026"/>
      <c r="W415" s="1026"/>
      <c r="X415" s="1026"/>
      <c r="Y415" s="131"/>
      <c r="Z415" s="1026"/>
      <c r="AA415" s="926"/>
      <c r="AB415" s="979"/>
      <c r="AC415" s="983"/>
      <c r="AD415" s="983"/>
      <c r="AE415" s="983"/>
      <c r="AF415" s="983"/>
      <c r="AG415" s="984"/>
      <c r="AH415" s="908"/>
    </row>
    <row r="416" spans="1:34" ht="13.5" customHeight="1" thickBot="1" x14ac:dyDescent="0.3">
      <c r="A416" s="549"/>
      <c r="B416" s="763"/>
      <c r="C416" s="763"/>
      <c r="D416" s="763"/>
      <c r="E416" s="764"/>
      <c r="F416" s="631"/>
      <c r="G416" s="551"/>
      <c r="H416" s="257"/>
      <c r="I416" s="433"/>
      <c r="J416" s="473"/>
      <c r="K416" s="474"/>
      <c r="L416" s="194"/>
      <c r="M416" s="194"/>
      <c r="N416" s="194"/>
      <c r="O416" s="73"/>
      <c r="P416" s="924"/>
      <c r="Q416" s="1027"/>
      <c r="R416" s="1027"/>
      <c r="S416" s="1027"/>
      <c r="T416" s="1027"/>
      <c r="U416" s="1027"/>
      <c r="V416" s="1027"/>
      <c r="W416" s="1027"/>
      <c r="X416" s="1027"/>
      <c r="Y416" s="132"/>
      <c r="Z416" s="1027"/>
      <c r="AA416" s="926"/>
      <c r="AB416" s="1057"/>
      <c r="AC416" s="1058"/>
      <c r="AD416" s="1058"/>
      <c r="AE416" s="1058"/>
      <c r="AF416" s="1058"/>
      <c r="AG416" s="1065"/>
      <c r="AH416" s="908"/>
    </row>
    <row r="417" spans="1:34" ht="13.5" customHeight="1" thickBot="1" x14ac:dyDescent="0.3">
      <c r="A417" s="672">
        <v>78498</v>
      </c>
      <c r="B417" s="623" t="s">
        <v>524</v>
      </c>
      <c r="C417" s="584" t="s">
        <v>525</v>
      </c>
      <c r="D417" s="705" t="s">
        <v>526</v>
      </c>
      <c r="E417" s="580" t="s">
        <v>518</v>
      </c>
      <c r="F417" s="581">
        <v>200</v>
      </c>
      <c r="G417" s="557" t="s">
        <v>50</v>
      </c>
      <c r="H417" s="254">
        <v>0</v>
      </c>
      <c r="I417" s="450">
        <f>$H$417*$F$417/F417</f>
        <v>0</v>
      </c>
      <c r="J417" s="476" t="s">
        <v>107</v>
      </c>
      <c r="K417" s="477">
        <v>0</v>
      </c>
      <c r="L417" s="86">
        <f>IF(K417&gt;0,$N$2,0)</f>
        <v>0</v>
      </c>
      <c r="M417" s="106">
        <f>K417+L417</f>
        <v>0</v>
      </c>
      <c r="N417" s="106">
        <f>M417*I417</f>
        <v>0</v>
      </c>
      <c r="O417" s="108">
        <f>M417/F417</f>
        <v>0</v>
      </c>
      <c r="P417" s="924"/>
      <c r="Q417" s="925">
        <v>0</v>
      </c>
      <c r="R417" s="925"/>
      <c r="S417" s="925"/>
      <c r="T417" s="965">
        <v>0</v>
      </c>
      <c r="U417" s="965"/>
      <c r="V417" s="965"/>
      <c r="W417" s="925"/>
      <c r="X417" s="254"/>
      <c r="Y417" s="123"/>
      <c r="Z417" s="254"/>
      <c r="AA417" s="926">
        <f>SUM(AB417:AG417)</f>
        <v>0</v>
      </c>
      <c r="AB417" s="1081">
        <v>0</v>
      </c>
      <c r="AC417" s="1082">
        <v>0</v>
      </c>
      <c r="AD417" s="1040">
        <v>0</v>
      </c>
      <c r="AE417" s="1040">
        <v>0</v>
      </c>
      <c r="AF417" s="1040">
        <v>0</v>
      </c>
      <c r="AG417" s="1042">
        <v>0</v>
      </c>
      <c r="AH417" s="908"/>
    </row>
    <row r="418" spans="1:34" ht="12.75" customHeight="1" x14ac:dyDescent="0.25">
      <c r="A418" s="541" t="s">
        <v>79</v>
      </c>
      <c r="B418" s="584" t="s">
        <v>527</v>
      </c>
      <c r="C418" s="591"/>
      <c r="D418" s="769"/>
      <c r="E418" s="610"/>
      <c r="F418" s="590"/>
      <c r="G418" s="542"/>
      <c r="H418" s="342"/>
      <c r="I418" s="427"/>
      <c r="J418" s="467"/>
      <c r="K418" s="468"/>
      <c r="L418" s="41"/>
      <c r="M418" s="38"/>
      <c r="N418" s="38"/>
      <c r="O418" s="44"/>
      <c r="P418" s="924"/>
      <c r="Q418" s="1080"/>
      <c r="R418" s="1080"/>
      <c r="S418" s="1080"/>
      <c r="T418" s="1080"/>
      <c r="U418" s="1080"/>
      <c r="V418" s="1080"/>
      <c r="W418" s="1080"/>
      <c r="X418" s="1080"/>
      <c r="Y418" s="187"/>
      <c r="Z418" s="1080"/>
      <c r="AA418" s="926"/>
      <c r="AB418" s="979"/>
      <c r="AC418" s="983"/>
      <c r="AD418" s="983"/>
      <c r="AE418" s="983"/>
      <c r="AF418" s="1083"/>
      <c r="AG418" s="984"/>
      <c r="AH418" s="908"/>
    </row>
    <row r="419" spans="1:34" ht="12.75" customHeight="1" x14ac:dyDescent="0.25">
      <c r="A419" s="772" t="s">
        <v>101</v>
      </c>
      <c r="B419" s="588" t="s">
        <v>528</v>
      </c>
      <c r="C419" s="588"/>
      <c r="D419" s="590"/>
      <c r="E419" s="610"/>
      <c r="F419" s="590"/>
      <c r="G419" s="542"/>
      <c r="H419" s="259"/>
      <c r="I419" s="427"/>
      <c r="J419" s="467"/>
      <c r="K419" s="468"/>
      <c r="L419" s="41"/>
      <c r="M419" s="38"/>
      <c r="N419" s="38"/>
      <c r="O419" s="44"/>
      <c r="P419" s="924"/>
      <c r="Q419" s="1026"/>
      <c r="R419" s="1026"/>
      <c r="S419" s="1026"/>
      <c r="T419" s="1026"/>
      <c r="U419" s="1026"/>
      <c r="V419" s="1026"/>
      <c r="W419" s="1026"/>
      <c r="X419" s="1026"/>
      <c r="Y419" s="131"/>
      <c r="Z419" s="1026"/>
      <c r="AA419" s="926"/>
      <c r="AB419" s="979"/>
      <c r="AC419" s="983"/>
      <c r="AD419" s="983"/>
      <c r="AE419" s="983"/>
      <c r="AF419" s="983"/>
      <c r="AG419" s="984"/>
      <c r="AH419" s="908"/>
    </row>
    <row r="420" spans="1:34" ht="12.75" customHeight="1" x14ac:dyDescent="0.25">
      <c r="A420" s="541"/>
      <c r="B420" s="706" t="s">
        <v>529</v>
      </c>
      <c r="C420" s="770"/>
      <c r="D420" s="771"/>
      <c r="E420" s="415"/>
      <c r="F420" s="415"/>
      <c r="G420" s="542"/>
      <c r="H420" s="259"/>
      <c r="I420" s="427"/>
      <c r="J420" s="467"/>
      <c r="K420" s="468"/>
      <c r="L420" s="41"/>
      <c r="M420" s="38"/>
      <c r="N420" s="38"/>
      <c r="O420" s="44"/>
      <c r="P420" s="924"/>
      <c r="Q420" s="1026"/>
      <c r="R420" s="1026"/>
      <c r="S420" s="1026"/>
      <c r="T420" s="1026"/>
      <c r="U420" s="1026"/>
      <c r="V420" s="1026"/>
      <c r="W420" s="1026"/>
      <c r="X420" s="1026"/>
      <c r="Y420" s="131"/>
      <c r="Z420" s="1026"/>
      <c r="AA420" s="926"/>
      <c r="AB420" s="979"/>
      <c r="AC420" s="983"/>
      <c r="AD420" s="983"/>
      <c r="AE420" s="983"/>
      <c r="AF420" s="983"/>
      <c r="AG420" s="984"/>
      <c r="AH420" s="908"/>
    </row>
    <row r="421" spans="1:34" ht="13.5" customHeight="1" thickBot="1" x14ac:dyDescent="0.3">
      <c r="A421" s="549"/>
      <c r="B421" s="763"/>
      <c r="C421" s="763"/>
      <c r="D421" s="763"/>
      <c r="E421" s="764"/>
      <c r="F421" s="631"/>
      <c r="G421" s="551"/>
      <c r="H421" s="257"/>
      <c r="I421" s="433"/>
      <c r="J421" s="473"/>
      <c r="K421" s="474"/>
      <c r="L421" s="194"/>
      <c r="M421" s="194"/>
      <c r="N421" s="194"/>
      <c r="O421" s="73"/>
      <c r="P421" s="924"/>
      <c r="Q421" s="1027"/>
      <c r="R421" s="1027"/>
      <c r="S421" s="1027"/>
      <c r="T421" s="1027"/>
      <c r="U421" s="1027"/>
      <c r="V421" s="1027"/>
      <c r="W421" s="1027"/>
      <c r="X421" s="1027"/>
      <c r="Y421" s="132"/>
      <c r="Z421" s="1027"/>
      <c r="AA421" s="926"/>
      <c r="AB421" s="1057"/>
      <c r="AC421" s="1058"/>
      <c r="AD421" s="1058"/>
      <c r="AE421" s="1058"/>
      <c r="AF421" s="1058"/>
      <c r="AG421" s="1065"/>
      <c r="AH421" s="908"/>
    </row>
    <row r="422" spans="1:34" ht="13.5" customHeight="1" thickBot="1" x14ac:dyDescent="0.3">
      <c r="A422" s="652" t="s">
        <v>79</v>
      </c>
      <c r="B422" s="577" t="s">
        <v>530</v>
      </c>
      <c r="C422" s="578" t="s">
        <v>874</v>
      </c>
      <c r="D422" s="773" t="s">
        <v>531</v>
      </c>
      <c r="E422" s="634" t="s">
        <v>532</v>
      </c>
      <c r="F422" s="705">
        <v>1000</v>
      </c>
      <c r="G422" s="538" t="s">
        <v>632</v>
      </c>
      <c r="H422" s="346"/>
      <c r="I422" s="84"/>
      <c r="J422" s="480"/>
      <c r="K422" s="481"/>
      <c r="L422" s="86"/>
      <c r="M422" s="85"/>
      <c r="N422" s="85"/>
      <c r="O422" s="87"/>
      <c r="P422" s="924"/>
      <c r="Q422" s="1055">
        <f>AA422*2</f>
        <v>28894</v>
      </c>
      <c r="R422" s="1055">
        <v>29456</v>
      </c>
      <c r="S422" s="1055">
        <v>22004</v>
      </c>
      <c r="T422" s="1055">
        <v>20836</v>
      </c>
      <c r="U422" s="1055">
        <v>21458</v>
      </c>
      <c r="V422" s="1055">
        <v>15808</v>
      </c>
      <c r="W422" s="1055">
        <v>45342</v>
      </c>
      <c r="X422" s="1055">
        <v>36020</v>
      </c>
      <c r="Y422" s="1055">
        <f t="shared" ref="Y422:Z422" si="107">SUM(Y429:Y434)</f>
        <v>32529</v>
      </c>
      <c r="Z422" s="1055">
        <f t="shared" si="107"/>
        <v>31015</v>
      </c>
      <c r="AA422" s="926">
        <f>SUM(AB422:AG422)</f>
        <v>14447</v>
      </c>
      <c r="AB422" s="1084">
        <f>SUM(AB429:AB434)</f>
        <v>3599</v>
      </c>
      <c r="AC422" s="1084">
        <f t="shared" ref="AC422:AG422" si="108">SUM(AC429:AC434)</f>
        <v>5723</v>
      </c>
      <c r="AD422" s="1084">
        <f t="shared" si="108"/>
        <v>476</v>
      </c>
      <c r="AE422" s="1084">
        <f t="shared" si="108"/>
        <v>377</v>
      </c>
      <c r="AF422" s="1084">
        <f t="shared" si="108"/>
        <v>3702</v>
      </c>
      <c r="AG422" s="1084">
        <f t="shared" si="108"/>
        <v>570</v>
      </c>
      <c r="AH422" s="908"/>
    </row>
    <row r="423" spans="1:34" ht="12.75" customHeight="1" x14ac:dyDescent="0.25">
      <c r="A423" s="288"/>
      <c r="B423" s="588" t="s">
        <v>533</v>
      </c>
      <c r="C423" s="588" t="s">
        <v>875</v>
      </c>
      <c r="D423" s="590" t="s">
        <v>888</v>
      </c>
      <c r="E423" s="610"/>
      <c r="F423" s="590">
        <v>1000</v>
      </c>
      <c r="G423" s="544" t="s">
        <v>50</v>
      </c>
      <c r="H423" s="277"/>
      <c r="I423" s="42"/>
      <c r="J423" s="467"/>
      <c r="K423" s="468"/>
      <c r="L423" s="41"/>
      <c r="M423" s="38"/>
      <c r="N423" s="38"/>
      <c r="O423" s="44"/>
      <c r="P423" s="924"/>
      <c r="Q423" s="995"/>
      <c r="R423" s="995"/>
      <c r="S423" s="995"/>
      <c r="T423" s="995"/>
      <c r="U423" s="995"/>
      <c r="V423" s="995"/>
      <c r="W423" s="995"/>
      <c r="X423" s="995"/>
      <c r="Y423" s="995"/>
      <c r="Z423" s="995"/>
      <c r="AA423" s="996"/>
      <c r="AB423" s="979"/>
      <c r="AC423" s="983"/>
      <c r="AD423" s="983"/>
      <c r="AE423" s="1044"/>
      <c r="AF423" s="983"/>
      <c r="AG423" s="984"/>
      <c r="AH423" s="908"/>
    </row>
    <row r="424" spans="1:34" ht="12.75" customHeight="1" x14ac:dyDescent="0.25">
      <c r="A424" s="541"/>
      <c r="B424" s="774" t="s">
        <v>882</v>
      </c>
      <c r="C424" s="588" t="s">
        <v>534</v>
      </c>
      <c r="D424" s="775">
        <v>35122032</v>
      </c>
      <c r="E424" s="610" t="s">
        <v>532</v>
      </c>
      <c r="F424" s="590">
        <v>1000</v>
      </c>
      <c r="G424" s="544" t="s">
        <v>632</v>
      </c>
      <c r="H424" s="277"/>
      <c r="I424" s="42"/>
      <c r="J424" s="467"/>
      <c r="K424" s="468"/>
      <c r="L424" s="41"/>
      <c r="M424" s="38"/>
      <c r="N424" s="38"/>
      <c r="O424" s="44"/>
      <c r="P424" s="924"/>
      <c r="Q424" s="995"/>
      <c r="R424" s="995"/>
      <c r="S424" s="995"/>
      <c r="T424" s="995"/>
      <c r="U424" s="995"/>
      <c r="V424" s="995"/>
      <c r="W424" s="995"/>
      <c r="X424" s="995"/>
      <c r="Y424" s="995"/>
      <c r="Z424" s="995"/>
      <c r="AA424" s="996"/>
      <c r="AB424" s="979"/>
      <c r="AC424" s="983"/>
      <c r="AD424" s="983"/>
      <c r="AE424" s="1044"/>
      <c r="AF424" s="983"/>
      <c r="AG424" s="984"/>
      <c r="AH424" s="908"/>
    </row>
    <row r="425" spans="1:34" ht="12.75" customHeight="1" x14ac:dyDescent="0.25">
      <c r="A425" s="541"/>
      <c r="B425" s="776" t="s">
        <v>883</v>
      </c>
      <c r="C425" s="588" t="s">
        <v>535</v>
      </c>
      <c r="D425" s="769" t="s">
        <v>536</v>
      </c>
      <c r="E425" s="610"/>
      <c r="F425" s="590">
        <v>1000</v>
      </c>
      <c r="G425" s="544" t="s">
        <v>632</v>
      </c>
      <c r="H425" s="277"/>
      <c r="I425" s="42"/>
      <c r="J425" s="467"/>
      <c r="K425" s="468"/>
      <c r="L425" s="41"/>
      <c r="M425" s="38"/>
      <c r="N425" s="38"/>
      <c r="O425" s="44"/>
      <c r="P425" s="924"/>
      <c r="Q425" s="995"/>
      <c r="R425" s="995"/>
      <c r="S425" s="995"/>
      <c r="T425" s="995"/>
      <c r="U425" s="995"/>
      <c r="V425" s="995"/>
      <c r="W425" s="995"/>
      <c r="X425" s="995"/>
      <c r="Y425" s="995"/>
      <c r="Z425" s="995"/>
      <c r="AA425" s="996"/>
      <c r="AB425" s="979"/>
      <c r="AC425" s="983"/>
      <c r="AD425" s="983"/>
      <c r="AE425" s="1044"/>
      <c r="AF425" s="983"/>
      <c r="AG425" s="984"/>
      <c r="AH425" s="908"/>
    </row>
    <row r="426" spans="1:34" ht="12.75" customHeight="1" x14ac:dyDescent="0.25">
      <c r="A426" s="541"/>
      <c r="B426" s="588" t="s">
        <v>884</v>
      </c>
      <c r="C426" s="588" t="s">
        <v>537</v>
      </c>
      <c r="D426" s="777" t="s">
        <v>538</v>
      </c>
      <c r="E426" s="610"/>
      <c r="F426" s="590">
        <v>1000</v>
      </c>
      <c r="G426" s="544" t="s">
        <v>632</v>
      </c>
      <c r="H426" s="277"/>
      <c r="I426" s="42"/>
      <c r="J426" s="467"/>
      <c r="K426" s="468"/>
      <c r="L426" s="41"/>
      <c r="M426" s="38"/>
      <c r="N426" s="38"/>
      <c r="O426" s="44"/>
      <c r="P426" s="924"/>
      <c r="Q426" s="995"/>
      <c r="R426" s="995"/>
      <c r="S426" s="995"/>
      <c r="T426" s="995"/>
      <c r="U426" s="995"/>
      <c r="V426" s="995"/>
      <c r="W426" s="995"/>
      <c r="X426" s="995"/>
      <c r="Y426" s="995"/>
      <c r="Z426" s="995"/>
      <c r="AA426" s="996"/>
      <c r="AB426" s="979"/>
      <c r="AC426" s="983"/>
      <c r="AD426" s="983"/>
      <c r="AE426" s="1044"/>
      <c r="AF426" s="983"/>
      <c r="AG426" s="984"/>
      <c r="AH426" s="908"/>
    </row>
    <row r="427" spans="1:34" ht="12.75" customHeight="1" x14ac:dyDescent="0.25">
      <c r="A427" s="541"/>
      <c r="B427" s="588"/>
      <c r="C427" s="588" t="s">
        <v>539</v>
      </c>
      <c r="D427" s="769">
        <v>8125</v>
      </c>
      <c r="E427" s="610"/>
      <c r="F427" s="590">
        <v>1000</v>
      </c>
      <c r="G427" s="598" t="s">
        <v>632</v>
      </c>
      <c r="H427" s="255"/>
      <c r="I427" s="42"/>
      <c r="J427" s="467"/>
      <c r="K427" s="468"/>
      <c r="L427" s="41"/>
      <c r="M427" s="38"/>
      <c r="N427" s="38"/>
      <c r="O427" s="44"/>
      <c r="P427" s="924"/>
      <c r="Q427" s="995"/>
      <c r="R427" s="995"/>
      <c r="S427" s="995"/>
      <c r="T427" s="995"/>
      <c r="U427" s="995"/>
      <c r="V427" s="995"/>
      <c r="W427" s="995"/>
      <c r="X427" s="995"/>
      <c r="Y427" s="995"/>
      <c r="Z427" s="995"/>
      <c r="AA427" s="996"/>
      <c r="AB427" s="979"/>
      <c r="AC427" s="983"/>
      <c r="AD427" s="983"/>
      <c r="AE427" s="1044"/>
      <c r="AF427" s="983"/>
      <c r="AG427" s="984"/>
      <c r="AH427" s="908"/>
    </row>
    <row r="428" spans="1:34" ht="13.5" customHeight="1" thickBot="1" x14ac:dyDescent="0.3">
      <c r="A428" s="541"/>
      <c r="B428" s="542"/>
      <c r="C428" s="542"/>
      <c r="D428" s="647"/>
      <c r="E428" s="560"/>
      <c r="F428" s="317"/>
      <c r="G428" s="778"/>
      <c r="H428" s="276"/>
      <c r="I428" s="42"/>
      <c r="J428" s="467"/>
      <c r="K428" s="468"/>
      <c r="L428" s="41"/>
      <c r="M428" s="38"/>
      <c r="N428" s="38"/>
      <c r="O428" s="44"/>
      <c r="P428" s="924"/>
      <c r="Q428" s="995"/>
      <c r="R428" s="995"/>
      <c r="S428" s="995"/>
      <c r="T428" s="995"/>
      <c r="U428" s="995"/>
      <c r="V428" s="995"/>
      <c r="W428" s="995"/>
      <c r="X428" s="995"/>
      <c r="Y428" s="995"/>
      <c r="Z428" s="995"/>
      <c r="AA428" s="996"/>
      <c r="AB428" s="979"/>
      <c r="AC428" s="983"/>
      <c r="AD428" s="983"/>
      <c r="AE428" s="1044"/>
      <c r="AF428" s="983"/>
      <c r="AG428" s="984"/>
      <c r="AH428" s="908"/>
    </row>
    <row r="429" spans="1:34" ht="13.5" customHeight="1" thickBot="1" x14ac:dyDescent="0.3">
      <c r="A429" s="665">
        <v>78515</v>
      </c>
      <c r="B429" s="635"/>
      <c r="C429" s="542" t="s">
        <v>540</v>
      </c>
      <c r="D429" s="702"/>
      <c r="E429" s="779" t="s">
        <v>541</v>
      </c>
      <c r="F429" s="780">
        <v>1000</v>
      </c>
      <c r="G429" s="544" t="s">
        <v>50</v>
      </c>
      <c r="H429" s="254">
        <v>0</v>
      </c>
      <c r="I429" s="447">
        <f t="shared" ref="I429:I434" si="109">H429</f>
        <v>0</v>
      </c>
      <c r="J429" s="490" t="s">
        <v>107</v>
      </c>
      <c r="K429" s="496">
        <v>0</v>
      </c>
      <c r="L429" s="295">
        <f t="shared" ref="L429:L434" si="110">IF(K429&gt;0,$N$2,0)</f>
        <v>0</v>
      </c>
      <c r="M429" s="201">
        <f t="shared" ref="M429:M434" si="111">K429+L429</f>
        <v>0</v>
      </c>
      <c r="N429" s="201">
        <f t="shared" ref="N429:N434" si="112">M429*I429</f>
        <v>0</v>
      </c>
      <c r="O429" s="80">
        <f t="shared" ref="O429:O434" si="113">M429/F429</f>
        <v>0</v>
      </c>
      <c r="P429" s="924"/>
      <c r="Q429" s="253">
        <f>AA429*2</f>
        <v>4038</v>
      </c>
      <c r="R429" s="253">
        <v>5494</v>
      </c>
      <c r="S429" s="253">
        <v>560</v>
      </c>
      <c r="T429" s="965">
        <v>508</v>
      </c>
      <c r="U429" s="965">
        <v>1954</v>
      </c>
      <c r="V429" s="965">
        <v>1881</v>
      </c>
      <c r="W429" s="253">
        <v>9060</v>
      </c>
      <c r="X429" s="253">
        <v>7652</v>
      </c>
      <c r="Y429" s="253">
        <v>6739</v>
      </c>
      <c r="Z429" s="253">
        <v>6780</v>
      </c>
      <c r="AA429" s="926">
        <f t="shared" ref="AA429:AA434" si="114">SUM(AB429:AG429)</f>
        <v>2019</v>
      </c>
      <c r="AB429" s="979">
        <v>18</v>
      </c>
      <c r="AC429" s="983">
        <v>1312</v>
      </c>
      <c r="AD429" s="983">
        <v>137</v>
      </c>
      <c r="AE429" s="983">
        <v>0</v>
      </c>
      <c r="AF429" s="983">
        <v>522</v>
      </c>
      <c r="AG429" s="984">
        <v>30</v>
      </c>
      <c r="AH429" s="908"/>
    </row>
    <row r="430" spans="1:34" ht="13.5" customHeight="1" thickBot="1" x14ac:dyDescent="0.3">
      <c r="A430" s="665">
        <v>78525</v>
      </c>
      <c r="B430" s="542"/>
      <c r="C430" s="542" t="s">
        <v>542</v>
      </c>
      <c r="D430" s="670"/>
      <c r="E430" s="779" t="s">
        <v>541</v>
      </c>
      <c r="F430" s="670">
        <v>1000</v>
      </c>
      <c r="G430" s="544" t="s">
        <v>50</v>
      </c>
      <c r="H430" s="254">
        <v>0</v>
      </c>
      <c r="I430" s="447">
        <f t="shared" si="109"/>
        <v>0</v>
      </c>
      <c r="J430" s="490" t="s">
        <v>107</v>
      </c>
      <c r="K430" s="496">
        <v>0</v>
      </c>
      <c r="L430" s="295">
        <f t="shared" si="110"/>
        <v>0</v>
      </c>
      <c r="M430" s="201">
        <f t="shared" si="111"/>
        <v>0</v>
      </c>
      <c r="N430" s="201">
        <f t="shared" si="112"/>
        <v>0</v>
      </c>
      <c r="O430" s="80">
        <f t="shared" si="113"/>
        <v>0</v>
      </c>
      <c r="P430" s="924"/>
      <c r="Q430" s="253">
        <f t="shared" ref="Q430:Q434" si="115">AA430*2</f>
        <v>4662</v>
      </c>
      <c r="R430" s="925">
        <v>6546</v>
      </c>
      <c r="S430" s="925">
        <v>5302</v>
      </c>
      <c r="T430" s="965">
        <v>4840</v>
      </c>
      <c r="U430" s="965">
        <v>4138</v>
      </c>
      <c r="V430" s="965">
        <v>2549</v>
      </c>
      <c r="W430" s="925">
        <v>6206</v>
      </c>
      <c r="X430" s="253">
        <v>3160</v>
      </c>
      <c r="Y430" s="122">
        <v>2905</v>
      </c>
      <c r="Z430" s="253">
        <v>2419</v>
      </c>
      <c r="AA430" s="926">
        <f t="shared" si="114"/>
        <v>2331</v>
      </c>
      <c r="AB430" s="979">
        <v>606</v>
      </c>
      <c r="AC430" s="983">
        <v>1134</v>
      </c>
      <c r="AD430" s="983">
        <v>209</v>
      </c>
      <c r="AE430" s="983">
        <v>86</v>
      </c>
      <c r="AF430" s="983">
        <v>245</v>
      </c>
      <c r="AG430" s="984">
        <v>51</v>
      </c>
      <c r="AH430" s="908"/>
    </row>
    <row r="431" spans="1:34" ht="12.6" customHeight="1" thickBot="1" x14ac:dyDescent="0.3">
      <c r="A431" s="665">
        <v>78530</v>
      </c>
      <c r="B431" s="542"/>
      <c r="C431" s="542" t="s">
        <v>543</v>
      </c>
      <c r="D431" s="670"/>
      <c r="E431" s="702" t="s">
        <v>544</v>
      </c>
      <c r="F431" s="670">
        <v>1000</v>
      </c>
      <c r="G431" s="544" t="s">
        <v>50</v>
      </c>
      <c r="H431" s="254">
        <v>50</v>
      </c>
      <c r="I431" s="447">
        <f t="shared" si="109"/>
        <v>50</v>
      </c>
      <c r="J431" s="490" t="s">
        <v>107</v>
      </c>
      <c r="K431" s="496">
        <v>0</v>
      </c>
      <c r="L431" s="295">
        <f t="shared" si="110"/>
        <v>0</v>
      </c>
      <c r="M431" s="201">
        <f t="shared" si="111"/>
        <v>0</v>
      </c>
      <c r="N431" s="201">
        <f t="shared" si="112"/>
        <v>0</v>
      </c>
      <c r="O431" s="80">
        <f t="shared" si="113"/>
        <v>0</v>
      </c>
      <c r="P431" s="924"/>
      <c r="Q431" s="253">
        <f t="shared" si="115"/>
        <v>3464</v>
      </c>
      <c r="R431" s="925">
        <v>4009</v>
      </c>
      <c r="S431" s="925">
        <v>3286</v>
      </c>
      <c r="T431" s="965">
        <v>2876</v>
      </c>
      <c r="U431" s="965">
        <v>1898</v>
      </c>
      <c r="V431" s="965">
        <v>1580</v>
      </c>
      <c r="W431" s="925">
        <v>5180</v>
      </c>
      <c r="X431" s="253">
        <v>3788</v>
      </c>
      <c r="Y431" s="122">
        <v>3238</v>
      </c>
      <c r="Z431" s="253">
        <v>3180</v>
      </c>
      <c r="AA431" s="926">
        <f t="shared" si="114"/>
        <v>1732</v>
      </c>
      <c r="AB431" s="979">
        <v>76</v>
      </c>
      <c r="AC431" s="983">
        <v>1002</v>
      </c>
      <c r="AD431" s="983">
        <v>98</v>
      </c>
      <c r="AE431" s="983">
        <v>23</v>
      </c>
      <c r="AF431" s="983">
        <v>450</v>
      </c>
      <c r="AG431" s="984">
        <v>83</v>
      </c>
      <c r="AH431" s="908"/>
    </row>
    <row r="432" spans="1:34" ht="13.5" customHeight="1" thickBot="1" x14ac:dyDescent="0.3">
      <c r="A432" s="665">
        <v>78535</v>
      </c>
      <c r="B432" s="635"/>
      <c r="C432" s="542" t="s">
        <v>545</v>
      </c>
      <c r="D432" s="702"/>
      <c r="E432" s="702" t="s">
        <v>544</v>
      </c>
      <c r="F432" s="670">
        <v>1000</v>
      </c>
      <c r="G432" s="544" t="s">
        <v>50</v>
      </c>
      <c r="H432" s="254">
        <v>0</v>
      </c>
      <c r="I432" s="447">
        <f t="shared" si="109"/>
        <v>0</v>
      </c>
      <c r="J432" s="461" t="s">
        <v>107</v>
      </c>
      <c r="K432" s="496">
        <v>0</v>
      </c>
      <c r="L432" s="41">
        <f t="shared" si="110"/>
        <v>0</v>
      </c>
      <c r="M432" s="38">
        <f t="shared" si="111"/>
        <v>0</v>
      </c>
      <c r="N432" s="38">
        <f t="shared" si="112"/>
        <v>0</v>
      </c>
      <c r="O432" s="44">
        <f t="shared" si="113"/>
        <v>0</v>
      </c>
      <c r="P432" s="924"/>
      <c r="Q432" s="253">
        <f t="shared" si="115"/>
        <v>770</v>
      </c>
      <c r="R432" s="925">
        <v>1892</v>
      </c>
      <c r="S432" s="925">
        <v>1010</v>
      </c>
      <c r="T432" s="965">
        <v>763</v>
      </c>
      <c r="U432" s="965">
        <v>3898</v>
      </c>
      <c r="V432" s="965">
        <v>1767</v>
      </c>
      <c r="W432" s="925">
        <v>3974</v>
      </c>
      <c r="X432" s="253">
        <v>2900</v>
      </c>
      <c r="Y432" s="122">
        <v>2710</v>
      </c>
      <c r="Z432" s="253">
        <v>2762</v>
      </c>
      <c r="AA432" s="926">
        <f t="shared" si="114"/>
        <v>385</v>
      </c>
      <c r="AB432" s="979">
        <v>109</v>
      </c>
      <c r="AC432" s="983">
        <v>27</v>
      </c>
      <c r="AD432" s="983">
        <v>0</v>
      </c>
      <c r="AE432" s="983">
        <v>0</v>
      </c>
      <c r="AF432" s="983">
        <v>246</v>
      </c>
      <c r="AG432" s="984">
        <v>3</v>
      </c>
      <c r="AH432" s="908"/>
    </row>
    <row r="433" spans="1:34" ht="13.5" customHeight="1" thickBot="1" x14ac:dyDescent="0.3">
      <c r="A433" s="665">
        <v>78545</v>
      </c>
      <c r="B433" s="635"/>
      <c r="C433" s="542" t="s">
        <v>546</v>
      </c>
      <c r="D433" s="702"/>
      <c r="E433" s="702" t="s">
        <v>547</v>
      </c>
      <c r="F433" s="670">
        <v>500</v>
      </c>
      <c r="G433" s="544" t="s">
        <v>50</v>
      </c>
      <c r="H433" s="254">
        <v>0</v>
      </c>
      <c r="I433" s="447">
        <f t="shared" si="109"/>
        <v>0</v>
      </c>
      <c r="J433" s="461" t="s">
        <v>107</v>
      </c>
      <c r="K433" s="496">
        <v>0</v>
      </c>
      <c r="L433" s="41">
        <f t="shared" si="110"/>
        <v>0</v>
      </c>
      <c r="M433" s="38">
        <f t="shared" si="111"/>
        <v>0</v>
      </c>
      <c r="N433" s="38">
        <f t="shared" si="112"/>
        <v>0</v>
      </c>
      <c r="O433" s="44">
        <f t="shared" si="113"/>
        <v>0</v>
      </c>
      <c r="P433" s="924"/>
      <c r="Q433" s="253">
        <f t="shared" si="115"/>
        <v>8484</v>
      </c>
      <c r="R433" s="925">
        <v>6990</v>
      </c>
      <c r="S433" s="925">
        <v>5584</v>
      </c>
      <c r="T433" s="965">
        <v>6151</v>
      </c>
      <c r="U433" s="965">
        <v>3612</v>
      </c>
      <c r="V433" s="965">
        <v>3184</v>
      </c>
      <c r="W433" s="925">
        <v>12054</v>
      </c>
      <c r="X433" s="253">
        <v>11720</v>
      </c>
      <c r="Y433" s="122">
        <v>10285</v>
      </c>
      <c r="Z433" s="253">
        <v>9556</v>
      </c>
      <c r="AA433" s="926">
        <f t="shared" si="114"/>
        <v>4242</v>
      </c>
      <c r="AB433" s="979">
        <v>0</v>
      </c>
      <c r="AC433" s="983">
        <v>1785</v>
      </c>
      <c r="AD433" s="983">
        <v>32</v>
      </c>
      <c r="AE433" s="983">
        <v>167</v>
      </c>
      <c r="AF433" s="1085">
        <v>1955</v>
      </c>
      <c r="AG433" s="984">
        <v>303</v>
      </c>
      <c r="AH433" s="908"/>
    </row>
    <row r="434" spans="1:34" ht="13.5" customHeight="1" thickBot="1" x14ac:dyDescent="0.3">
      <c r="A434" s="665">
        <v>78547</v>
      </c>
      <c r="B434" s="635"/>
      <c r="C434" s="542" t="s">
        <v>548</v>
      </c>
      <c r="D434" s="702"/>
      <c r="E434" s="702" t="s">
        <v>549</v>
      </c>
      <c r="F434" s="670">
        <v>500</v>
      </c>
      <c r="G434" s="544" t="s">
        <v>50</v>
      </c>
      <c r="H434" s="254">
        <v>0</v>
      </c>
      <c r="I434" s="447">
        <f t="shared" si="109"/>
        <v>0</v>
      </c>
      <c r="J434" s="490" t="s">
        <v>107</v>
      </c>
      <c r="K434" s="496">
        <v>0</v>
      </c>
      <c r="L434" s="295">
        <f t="shared" si="110"/>
        <v>0</v>
      </c>
      <c r="M434" s="201">
        <f t="shared" si="111"/>
        <v>0</v>
      </c>
      <c r="N434" s="201">
        <f t="shared" si="112"/>
        <v>0</v>
      </c>
      <c r="O434" s="80">
        <f t="shared" si="113"/>
        <v>0</v>
      </c>
      <c r="P434" s="924"/>
      <c r="Q434" s="253">
        <f t="shared" si="115"/>
        <v>7476</v>
      </c>
      <c r="R434" s="925">
        <v>4525</v>
      </c>
      <c r="S434" s="925">
        <v>6262</v>
      </c>
      <c r="T434" s="965">
        <v>5698</v>
      </c>
      <c r="U434" s="965">
        <v>5958</v>
      </c>
      <c r="V434" s="965">
        <v>4847</v>
      </c>
      <c r="W434" s="925">
        <v>8868</v>
      </c>
      <c r="X434" s="253">
        <v>6800</v>
      </c>
      <c r="Y434" s="122">
        <v>6652</v>
      </c>
      <c r="Z434" s="253">
        <v>6318</v>
      </c>
      <c r="AA434" s="926">
        <f t="shared" si="114"/>
        <v>3738</v>
      </c>
      <c r="AB434" s="979">
        <v>2790</v>
      </c>
      <c r="AC434" s="983">
        <v>463</v>
      </c>
      <c r="AD434" s="983">
        <v>0</v>
      </c>
      <c r="AE434" s="983">
        <v>101</v>
      </c>
      <c r="AF434" s="983">
        <v>284</v>
      </c>
      <c r="AG434" s="984">
        <v>100</v>
      </c>
      <c r="AH434" s="908"/>
    </row>
    <row r="435" spans="1:34" ht="13.5" customHeight="1" thickBot="1" x14ac:dyDescent="0.3">
      <c r="A435" s="549"/>
      <c r="B435" s="639"/>
      <c r="C435" s="563"/>
      <c r="D435" s="575"/>
      <c r="E435" s="741"/>
      <c r="F435" s="741"/>
      <c r="G435" s="573"/>
      <c r="H435" s="269"/>
      <c r="I435" s="431"/>
      <c r="J435" s="492"/>
      <c r="K435" s="505"/>
      <c r="L435" s="99"/>
      <c r="M435" s="50"/>
      <c r="N435" s="50"/>
      <c r="O435" s="56"/>
      <c r="P435" s="924"/>
      <c r="Q435" s="995"/>
      <c r="R435" s="995"/>
      <c r="S435" s="995"/>
      <c r="T435" s="995"/>
      <c r="U435" s="995"/>
      <c r="V435" s="995"/>
      <c r="W435" s="995"/>
      <c r="X435" s="995"/>
      <c r="Y435" s="148"/>
      <c r="Z435" s="995"/>
      <c r="AA435" s="996"/>
      <c r="AB435" s="1057"/>
      <c r="AC435" s="1058"/>
      <c r="AD435" s="1058"/>
      <c r="AE435" s="1064"/>
      <c r="AF435" s="1058"/>
      <c r="AG435" s="1065"/>
      <c r="AH435" s="908"/>
    </row>
    <row r="436" spans="1:34" ht="13.5" customHeight="1" thickBot="1" x14ac:dyDescent="0.3">
      <c r="A436" s="555">
        <v>78555</v>
      </c>
      <c r="B436" s="567" t="s">
        <v>550</v>
      </c>
      <c r="C436" s="542" t="s">
        <v>506</v>
      </c>
      <c r="D436" s="540" t="s">
        <v>551</v>
      </c>
      <c r="E436" s="638" t="s">
        <v>518</v>
      </c>
      <c r="F436" s="316">
        <v>200</v>
      </c>
      <c r="G436" s="544" t="s">
        <v>50</v>
      </c>
      <c r="H436" s="254">
        <v>0</v>
      </c>
      <c r="I436" s="454">
        <f>$H$436*$F$436/F436</f>
        <v>0</v>
      </c>
      <c r="J436" s="471" t="s">
        <v>107</v>
      </c>
      <c r="K436" s="472">
        <v>0</v>
      </c>
      <c r="L436" s="107">
        <f>IF(K436&gt;0,$N$2,0)</f>
        <v>0</v>
      </c>
      <c r="M436" s="101">
        <f>K436+L436</f>
        <v>0</v>
      </c>
      <c r="N436" s="101">
        <f>M436*I436</f>
        <v>0</v>
      </c>
      <c r="O436" s="103">
        <f>M436/F436</f>
        <v>0</v>
      </c>
      <c r="P436" s="924"/>
      <c r="Q436" s="253">
        <f>AA436*2</f>
        <v>516</v>
      </c>
      <c r="R436" s="925">
        <v>846</v>
      </c>
      <c r="S436" s="925">
        <v>272</v>
      </c>
      <c r="T436" s="965">
        <v>203</v>
      </c>
      <c r="U436" s="965">
        <v>0</v>
      </c>
      <c r="V436" s="965">
        <v>13</v>
      </c>
      <c r="W436" s="925">
        <v>1118</v>
      </c>
      <c r="X436" s="254">
        <v>1954</v>
      </c>
      <c r="Y436" s="123">
        <v>2127</v>
      </c>
      <c r="Z436" s="254">
        <v>1790</v>
      </c>
      <c r="AA436" s="926">
        <f>SUM(AB436:AG436)</f>
        <v>258</v>
      </c>
      <c r="AB436" s="1039">
        <v>23</v>
      </c>
      <c r="AC436" s="1040">
        <v>197</v>
      </c>
      <c r="AD436" s="1040">
        <v>22</v>
      </c>
      <c r="AE436" s="1040">
        <v>0</v>
      </c>
      <c r="AF436" s="1040">
        <v>0</v>
      </c>
      <c r="AG436" s="1042">
        <v>16</v>
      </c>
      <c r="AH436" s="908"/>
    </row>
    <row r="437" spans="1:34" ht="12.75" customHeight="1" x14ac:dyDescent="0.25">
      <c r="A437" s="541" t="s">
        <v>79</v>
      </c>
      <c r="B437" s="542" t="s">
        <v>552</v>
      </c>
      <c r="C437" s="544"/>
      <c r="D437" s="781"/>
      <c r="E437" s="560"/>
      <c r="F437" s="317"/>
      <c r="G437" s="542"/>
      <c r="H437" s="264"/>
      <c r="I437" s="454"/>
      <c r="J437" s="478"/>
      <c r="K437" s="479"/>
      <c r="L437" s="41"/>
      <c r="M437" s="101"/>
      <c r="N437" s="101"/>
      <c r="O437" s="103"/>
      <c r="P437" s="924"/>
      <c r="Q437" s="1025"/>
      <c r="R437" s="1025"/>
      <c r="S437" s="1025"/>
      <c r="T437" s="1025"/>
      <c r="U437" s="1025"/>
      <c r="V437" s="1025"/>
      <c r="W437" s="1025"/>
      <c r="X437" s="1025"/>
      <c r="Y437" s="130"/>
      <c r="Z437" s="1025"/>
      <c r="AA437" s="926"/>
      <c r="AB437" s="979"/>
      <c r="AC437" s="983"/>
      <c r="AD437" s="983"/>
      <c r="AE437" s="983"/>
      <c r="AF437" s="983"/>
      <c r="AG437" s="984"/>
      <c r="AH437" s="908"/>
    </row>
    <row r="438" spans="1:34" ht="13.5" customHeight="1" thickBot="1" x14ac:dyDescent="0.3">
      <c r="A438" s="549"/>
      <c r="B438" s="563"/>
      <c r="C438" s="551"/>
      <c r="D438" s="677"/>
      <c r="E438" s="575"/>
      <c r="F438" s="574"/>
      <c r="G438" s="563"/>
      <c r="H438" s="257"/>
      <c r="I438" s="433"/>
      <c r="J438" s="473"/>
      <c r="K438" s="474"/>
      <c r="L438" s="99"/>
      <c r="M438" s="194"/>
      <c r="N438" s="194"/>
      <c r="O438" s="73"/>
      <c r="P438" s="924"/>
      <c r="Q438" s="1026"/>
      <c r="R438" s="1026"/>
      <c r="S438" s="1026"/>
      <c r="T438" s="1026"/>
      <c r="U438" s="1026"/>
      <c r="V438" s="1026"/>
      <c r="W438" s="1026"/>
      <c r="X438" s="1026"/>
      <c r="Y438" s="131"/>
      <c r="Z438" s="1026"/>
      <c r="AA438" s="926"/>
      <c r="AB438" s="1057"/>
      <c r="AC438" s="1058"/>
      <c r="AD438" s="1058"/>
      <c r="AE438" s="1058"/>
      <c r="AF438" s="1058"/>
      <c r="AG438" s="1065"/>
      <c r="AH438" s="908"/>
    </row>
    <row r="439" spans="1:34" ht="13.5" customHeight="1" thickBot="1" x14ac:dyDescent="0.3">
      <c r="A439" s="672">
        <v>78565</v>
      </c>
      <c r="B439" s="556" t="s">
        <v>553</v>
      </c>
      <c r="C439" s="538" t="s">
        <v>554</v>
      </c>
      <c r="D439" s="540">
        <v>21860</v>
      </c>
      <c r="E439" s="558" t="s">
        <v>555</v>
      </c>
      <c r="F439" s="540">
        <v>2000</v>
      </c>
      <c r="G439" s="538" t="s">
        <v>50</v>
      </c>
      <c r="H439" s="253">
        <v>25</v>
      </c>
      <c r="I439" s="455">
        <f>$H$439*$F$439/F439</f>
        <v>25</v>
      </c>
      <c r="J439" s="465" t="s">
        <v>107</v>
      </c>
      <c r="K439" s="466">
        <v>0</v>
      </c>
      <c r="L439" s="86">
        <f>IF(K439&gt;0,$N$2,0)</f>
        <v>0</v>
      </c>
      <c r="M439" s="31">
        <f>K439+L439</f>
        <v>0</v>
      </c>
      <c r="N439" s="31">
        <f>M439*I439</f>
        <v>0</v>
      </c>
      <c r="O439" s="70">
        <f>M439/F439</f>
        <v>0</v>
      </c>
      <c r="P439" s="924"/>
      <c r="Q439" s="253">
        <f>AA439*2</f>
        <v>1602</v>
      </c>
      <c r="R439" s="253">
        <v>1183</v>
      </c>
      <c r="S439" s="253">
        <v>1368</v>
      </c>
      <c r="T439" s="965">
        <v>1186</v>
      </c>
      <c r="U439" s="965">
        <v>1782</v>
      </c>
      <c r="V439" s="965">
        <v>1528</v>
      </c>
      <c r="W439" s="253">
        <v>2672</v>
      </c>
      <c r="X439" s="253">
        <v>2408</v>
      </c>
      <c r="Y439" s="122">
        <v>1950</v>
      </c>
      <c r="Z439" s="253">
        <v>1789</v>
      </c>
      <c r="AA439" s="926">
        <f>SUM(AB439:AG439)</f>
        <v>801</v>
      </c>
      <c r="AB439" s="1039">
        <v>62</v>
      </c>
      <c r="AC439" s="1040">
        <v>394</v>
      </c>
      <c r="AD439" s="1040">
        <v>28</v>
      </c>
      <c r="AE439" s="1040">
        <v>0</v>
      </c>
      <c r="AF439" s="1040">
        <v>317</v>
      </c>
      <c r="AG439" s="1042">
        <v>0</v>
      </c>
      <c r="AH439" s="908"/>
    </row>
    <row r="440" spans="1:34" ht="12.75" customHeight="1" x14ac:dyDescent="0.25">
      <c r="A440" s="541" t="s">
        <v>79</v>
      </c>
      <c r="B440" s="542" t="s">
        <v>556</v>
      </c>
      <c r="C440" s="544"/>
      <c r="D440" s="781"/>
      <c r="E440" s="560"/>
      <c r="F440" s="317"/>
      <c r="G440" s="542"/>
      <c r="H440" s="342"/>
      <c r="I440" s="454"/>
      <c r="J440" s="478"/>
      <c r="K440" s="479"/>
      <c r="L440" s="41"/>
      <c r="M440" s="101"/>
      <c r="N440" s="101"/>
      <c r="O440" s="103"/>
      <c r="P440" s="924"/>
      <c r="Q440" s="1080"/>
      <c r="R440" s="1080"/>
      <c r="S440" s="1080"/>
      <c r="T440" s="1080"/>
      <c r="U440" s="1080"/>
      <c r="V440" s="1080"/>
      <c r="W440" s="1080"/>
      <c r="X440" s="1080"/>
      <c r="Y440" s="187"/>
      <c r="Z440" s="1080"/>
      <c r="AA440" s="926"/>
      <c r="AB440" s="979"/>
      <c r="AC440" s="983"/>
      <c r="AD440" s="983"/>
      <c r="AE440" s="983"/>
      <c r="AF440" s="983"/>
      <c r="AG440" s="984"/>
      <c r="AH440" s="908"/>
    </row>
    <row r="441" spans="1:34" ht="13.5" customHeight="1" thickBot="1" x14ac:dyDescent="0.3">
      <c r="A441" s="549"/>
      <c r="B441" s="551"/>
      <c r="C441" s="551"/>
      <c r="D441" s="677"/>
      <c r="E441" s="553"/>
      <c r="F441" s="554"/>
      <c r="G441" s="551"/>
      <c r="H441" s="276"/>
      <c r="I441" s="433"/>
      <c r="J441" s="473"/>
      <c r="K441" s="474"/>
      <c r="L441" s="194"/>
      <c r="M441" s="194"/>
      <c r="N441" s="194"/>
      <c r="O441" s="73"/>
      <c r="P441" s="924"/>
      <c r="Q441" s="1027"/>
      <c r="R441" s="1027"/>
      <c r="S441" s="1027"/>
      <c r="T441" s="1027"/>
      <c r="U441" s="1027"/>
      <c r="V441" s="1027"/>
      <c r="W441" s="1027"/>
      <c r="X441" s="1027"/>
      <c r="Y441" s="132"/>
      <c r="Z441" s="1027"/>
      <c r="AA441" s="926"/>
      <c r="AB441" s="1057"/>
      <c r="AC441" s="1058"/>
      <c r="AD441" s="1058"/>
      <c r="AE441" s="1058"/>
      <c r="AF441" s="1058"/>
      <c r="AG441" s="1065"/>
      <c r="AH441" s="908"/>
    </row>
    <row r="442" spans="1:34" ht="13.5" customHeight="1" thickBot="1" x14ac:dyDescent="0.3">
      <c r="A442" s="555">
        <v>78568</v>
      </c>
      <c r="B442" s="656" t="s">
        <v>557</v>
      </c>
      <c r="C442" s="542" t="s">
        <v>554</v>
      </c>
      <c r="D442" s="540">
        <v>29332</v>
      </c>
      <c r="E442" s="638" t="s">
        <v>558</v>
      </c>
      <c r="F442" s="316">
        <v>2500</v>
      </c>
      <c r="G442" s="544" t="s">
        <v>50</v>
      </c>
      <c r="H442" s="254">
        <v>0</v>
      </c>
      <c r="I442" s="454">
        <f>$H$442*$F$442/F442</f>
        <v>0</v>
      </c>
      <c r="J442" s="471" t="s">
        <v>107</v>
      </c>
      <c r="K442" s="472">
        <v>0</v>
      </c>
      <c r="L442" s="107">
        <f>IF(K442&gt;0,$N$2,0)</f>
        <v>0</v>
      </c>
      <c r="M442" s="101">
        <f>K442+L442</f>
        <v>0</v>
      </c>
      <c r="N442" s="101">
        <f>M442*I442</f>
        <v>0</v>
      </c>
      <c r="O442" s="103">
        <f>M442/F442</f>
        <v>0</v>
      </c>
      <c r="P442" s="924"/>
      <c r="Q442" s="253">
        <f>AA442*2</f>
        <v>0</v>
      </c>
      <c r="R442" s="925">
        <v>37</v>
      </c>
      <c r="S442" s="925">
        <v>54</v>
      </c>
      <c r="T442" s="965">
        <v>133</v>
      </c>
      <c r="U442" s="965">
        <v>62</v>
      </c>
      <c r="V442" s="965">
        <v>6</v>
      </c>
      <c r="W442" s="925">
        <v>12</v>
      </c>
      <c r="X442" s="254">
        <v>6</v>
      </c>
      <c r="Y442" s="123">
        <v>88</v>
      </c>
      <c r="Z442" s="254">
        <v>63</v>
      </c>
      <c r="AA442" s="926">
        <f>SUM(AB442:AG442)</f>
        <v>0</v>
      </c>
      <c r="AB442" s="1039">
        <v>0</v>
      </c>
      <c r="AC442" s="1040">
        <v>0</v>
      </c>
      <c r="AD442" s="1040">
        <v>0</v>
      </c>
      <c r="AE442" s="1040">
        <v>0</v>
      </c>
      <c r="AF442" s="1040">
        <v>0</v>
      </c>
      <c r="AG442" s="1042">
        <v>0</v>
      </c>
      <c r="AH442" s="908"/>
    </row>
    <row r="443" spans="1:34" ht="12.75" customHeight="1" x14ac:dyDescent="0.25">
      <c r="A443" s="541" t="s">
        <v>79</v>
      </c>
      <c r="B443" s="542" t="s">
        <v>559</v>
      </c>
      <c r="C443" s="544"/>
      <c r="D443" s="781"/>
      <c r="E443" s="560"/>
      <c r="F443" s="317"/>
      <c r="G443" s="542"/>
      <c r="H443" s="342"/>
      <c r="I443" s="454"/>
      <c r="J443" s="478"/>
      <c r="K443" s="479"/>
      <c r="L443" s="41"/>
      <c r="M443" s="101"/>
      <c r="N443" s="101"/>
      <c r="O443" s="103"/>
      <c r="P443" s="924"/>
      <c r="Q443" s="1080"/>
      <c r="R443" s="1080"/>
      <c r="S443" s="1080"/>
      <c r="T443" s="1080"/>
      <c r="U443" s="1080"/>
      <c r="V443" s="1080"/>
      <c r="W443" s="1080"/>
      <c r="X443" s="1080"/>
      <c r="Y443" s="187"/>
      <c r="Z443" s="1080"/>
      <c r="AA443" s="926"/>
      <c r="AB443" s="979"/>
      <c r="AC443" s="983"/>
      <c r="AD443" s="983"/>
      <c r="AE443" s="983"/>
      <c r="AF443" s="983"/>
      <c r="AG443" s="984"/>
      <c r="AH443" s="908"/>
    </row>
    <row r="444" spans="1:34" ht="13.5" customHeight="1" thickBot="1" x14ac:dyDescent="0.3">
      <c r="A444" s="549"/>
      <c r="B444" s="551"/>
      <c r="C444" s="551"/>
      <c r="D444" s="677"/>
      <c r="E444" s="553"/>
      <c r="F444" s="554"/>
      <c r="G444" s="551"/>
      <c r="H444" s="276"/>
      <c r="I444" s="433"/>
      <c r="J444" s="473"/>
      <c r="K444" s="474"/>
      <c r="L444" s="194"/>
      <c r="M444" s="194"/>
      <c r="N444" s="194"/>
      <c r="O444" s="73"/>
      <c r="P444" s="924"/>
      <c r="Q444" s="1027"/>
      <c r="R444" s="1027"/>
      <c r="S444" s="1027"/>
      <c r="T444" s="1027"/>
      <c r="U444" s="1027"/>
      <c r="V444" s="1027"/>
      <c r="W444" s="1027"/>
      <c r="X444" s="1027"/>
      <c r="Y444" s="132"/>
      <c r="Z444" s="1027"/>
      <c r="AA444" s="926"/>
      <c r="AB444" s="1057"/>
      <c r="AC444" s="1058"/>
      <c r="AD444" s="1058"/>
      <c r="AE444" s="1058"/>
      <c r="AF444" s="1058"/>
      <c r="AG444" s="1065"/>
      <c r="AH444" s="908"/>
    </row>
    <row r="445" spans="1:34" ht="13.5" customHeight="1" thickBot="1" x14ac:dyDescent="0.3">
      <c r="A445" s="672">
        <v>78572</v>
      </c>
      <c r="B445" s="556" t="s">
        <v>562</v>
      </c>
      <c r="C445" s="538" t="s">
        <v>78</v>
      </c>
      <c r="D445" s="540"/>
      <c r="E445" s="782" t="s">
        <v>560</v>
      </c>
      <c r="F445" s="317">
        <v>200</v>
      </c>
      <c r="G445" s="542" t="s">
        <v>50</v>
      </c>
      <c r="H445" s="254">
        <v>0</v>
      </c>
      <c r="I445" s="26"/>
      <c r="J445" s="485"/>
      <c r="K445" s="486"/>
      <c r="L445" s="68"/>
      <c r="M445" s="31"/>
      <c r="N445" s="31"/>
      <c r="O445" s="70"/>
      <c r="P445" s="924"/>
      <c r="Q445" s="253">
        <f>AA445*2</f>
        <v>3918</v>
      </c>
      <c r="R445" s="925">
        <v>1476</v>
      </c>
      <c r="S445" s="925">
        <v>3478</v>
      </c>
      <c r="T445" s="965">
        <v>3399</v>
      </c>
      <c r="U445" s="965">
        <v>2156</v>
      </c>
      <c r="V445" s="965">
        <v>2621</v>
      </c>
      <c r="W445" s="925">
        <v>3208</v>
      </c>
      <c r="X445" s="254">
        <v>1926</v>
      </c>
      <c r="Y445" s="123">
        <v>1094</v>
      </c>
      <c r="Z445" s="254">
        <v>3012</v>
      </c>
      <c r="AA445" s="926">
        <f>SUM(AB445:AG445)</f>
        <v>1959</v>
      </c>
      <c r="AB445" s="1039">
        <v>0</v>
      </c>
      <c r="AC445" s="1040">
        <v>1959</v>
      </c>
      <c r="AD445" s="1040">
        <v>0</v>
      </c>
      <c r="AE445" s="1040">
        <v>0</v>
      </c>
      <c r="AF445" s="1040">
        <v>0</v>
      </c>
      <c r="AG445" s="1042">
        <v>0</v>
      </c>
      <c r="AH445" s="908"/>
    </row>
    <row r="446" spans="1:34" ht="12.75" customHeight="1" x14ac:dyDescent="0.25">
      <c r="A446" s="541" t="s">
        <v>79</v>
      </c>
      <c r="B446" s="542" t="s">
        <v>561</v>
      </c>
      <c r="C446" s="721"/>
      <c r="D446" s="721"/>
      <c r="E446" s="669" t="s">
        <v>560</v>
      </c>
      <c r="F446" s="628">
        <v>200</v>
      </c>
      <c r="G446" s="542" t="s">
        <v>50</v>
      </c>
      <c r="H446" s="342"/>
      <c r="I446" s="427">
        <f>$H$445*$F$445/F446</f>
        <v>0</v>
      </c>
      <c r="J446" s="471" t="s">
        <v>107</v>
      </c>
      <c r="K446" s="472">
        <v>0</v>
      </c>
      <c r="L446" s="41">
        <f>IF(K446&gt;0,$N$2,0)</f>
        <v>0</v>
      </c>
      <c r="M446" s="101">
        <f>K446+L446</f>
        <v>0</v>
      </c>
      <c r="N446" s="101">
        <f>M446*I446</f>
        <v>0</v>
      </c>
      <c r="O446" s="103">
        <f>M446/F446</f>
        <v>0</v>
      </c>
      <c r="P446" s="924"/>
      <c r="Q446" s="1080"/>
      <c r="R446" s="1080"/>
      <c r="S446" s="1080"/>
      <c r="T446" s="1080"/>
      <c r="U446" s="1080"/>
      <c r="V446" s="1080"/>
      <c r="W446" s="1080"/>
      <c r="X446" s="1080"/>
      <c r="Y446" s="187"/>
      <c r="Z446" s="1080"/>
      <c r="AA446" s="926"/>
      <c r="AB446" s="979"/>
      <c r="AC446" s="983"/>
      <c r="AD446" s="983"/>
      <c r="AE446" s="983"/>
      <c r="AF446" s="983"/>
      <c r="AG446" s="984"/>
      <c r="AH446" s="908"/>
    </row>
    <row r="447" spans="1:34" ht="12.75" customHeight="1" x14ac:dyDescent="0.25">
      <c r="A447" s="541"/>
      <c r="B447" s="564"/>
      <c r="C447" s="783" t="s">
        <v>169</v>
      </c>
      <c r="D447" s="781" t="s">
        <v>563</v>
      </c>
      <c r="E447" s="782" t="s">
        <v>560</v>
      </c>
      <c r="F447" s="317">
        <v>200</v>
      </c>
      <c r="G447" s="542" t="s">
        <v>50</v>
      </c>
      <c r="H447" s="259"/>
      <c r="I447" s="427">
        <f>$H$445*$F$445/F447</f>
        <v>0</v>
      </c>
      <c r="J447" s="471" t="s">
        <v>107</v>
      </c>
      <c r="K447" s="472">
        <v>0</v>
      </c>
      <c r="L447" s="102">
        <f>IF(K447&gt;0,$N$2,0)</f>
        <v>0</v>
      </c>
      <c r="M447" s="101">
        <f>K447+L447</f>
        <v>0</v>
      </c>
      <c r="N447" s="101">
        <f>M447*I447</f>
        <v>0</v>
      </c>
      <c r="O447" s="103">
        <f>M447/F447</f>
        <v>0</v>
      </c>
      <c r="P447" s="924"/>
      <c r="Q447" s="1026"/>
      <c r="R447" s="1026"/>
      <c r="S447" s="1026"/>
      <c r="T447" s="1026"/>
      <c r="U447" s="1026"/>
      <c r="V447" s="1026"/>
      <c r="W447" s="1026"/>
      <c r="X447" s="1026"/>
      <c r="Y447" s="131"/>
      <c r="Z447" s="1026"/>
      <c r="AA447" s="926"/>
      <c r="AB447" s="979"/>
      <c r="AC447" s="983"/>
      <c r="AD447" s="983"/>
      <c r="AE447" s="983"/>
      <c r="AF447" s="983"/>
      <c r="AG447" s="984"/>
      <c r="AH447" s="908"/>
    </row>
    <row r="448" spans="1:34" ht="13.5" customHeight="1" thickBot="1" x14ac:dyDescent="0.3">
      <c r="A448" s="549"/>
      <c r="B448" s="563"/>
      <c r="C448" s="570"/>
      <c r="D448" s="677"/>
      <c r="E448" s="575"/>
      <c r="F448" s="574"/>
      <c r="G448" s="551"/>
      <c r="H448" s="257"/>
      <c r="I448" s="433"/>
      <c r="J448" s="473"/>
      <c r="K448" s="474"/>
      <c r="L448" s="194"/>
      <c r="M448" s="194"/>
      <c r="N448" s="194"/>
      <c r="O448" s="73"/>
      <c r="P448" s="924"/>
      <c r="Q448" s="1027"/>
      <c r="R448" s="1027"/>
      <c r="S448" s="1027"/>
      <c r="T448" s="1027"/>
      <c r="U448" s="1027"/>
      <c r="V448" s="1027"/>
      <c r="W448" s="1027"/>
      <c r="X448" s="1027"/>
      <c r="Y448" s="132"/>
      <c r="Z448" s="1027"/>
      <c r="AA448" s="926"/>
      <c r="AB448" s="1057"/>
      <c r="AC448" s="1058"/>
      <c r="AD448" s="1058"/>
      <c r="AE448" s="1058"/>
      <c r="AF448" s="1058"/>
      <c r="AG448" s="1065"/>
      <c r="AH448" s="908"/>
    </row>
    <row r="449" spans="1:34" ht="13.5" customHeight="1" thickBot="1" x14ac:dyDescent="0.3">
      <c r="A449" s="555">
        <v>78580</v>
      </c>
      <c r="B449" s="567" t="s">
        <v>564</v>
      </c>
      <c r="C449" s="783" t="s">
        <v>295</v>
      </c>
      <c r="D449" s="540" t="s">
        <v>565</v>
      </c>
      <c r="E449" s="638" t="s">
        <v>566</v>
      </c>
      <c r="F449" s="316">
        <v>250</v>
      </c>
      <c r="G449" s="544" t="s">
        <v>50</v>
      </c>
      <c r="H449" s="254">
        <v>145</v>
      </c>
      <c r="I449" s="450">
        <f>$H$449*$F$449/F449</f>
        <v>145</v>
      </c>
      <c r="J449" s="476" t="s">
        <v>107</v>
      </c>
      <c r="K449" s="477">
        <v>0</v>
      </c>
      <c r="L449" s="86">
        <f>IF(K449&gt;0,$N$2,0)</f>
        <v>0</v>
      </c>
      <c r="M449" s="106">
        <f>K449+L449</f>
        <v>0</v>
      </c>
      <c r="N449" s="106">
        <f>M449*I449</f>
        <v>0</v>
      </c>
      <c r="O449" s="108">
        <f>M449/F449</f>
        <v>0</v>
      </c>
      <c r="P449" s="924"/>
      <c r="Q449" s="253">
        <f>AA449*2</f>
        <v>3262</v>
      </c>
      <c r="R449" s="925">
        <v>3663</v>
      </c>
      <c r="S449" s="925">
        <v>3226</v>
      </c>
      <c r="T449" s="965">
        <v>3394</v>
      </c>
      <c r="U449" s="965">
        <v>8276</v>
      </c>
      <c r="V449" s="965">
        <v>5125</v>
      </c>
      <c r="W449" s="925">
        <v>5218</v>
      </c>
      <c r="X449" s="254">
        <v>3872</v>
      </c>
      <c r="Y449" s="123">
        <v>3872</v>
      </c>
      <c r="Z449" s="254">
        <v>13340</v>
      </c>
      <c r="AA449" s="926">
        <f>SUM(AB449:AG449)</f>
        <v>1631</v>
      </c>
      <c r="AB449" s="1039">
        <v>205</v>
      </c>
      <c r="AC449" s="1040">
        <v>529</v>
      </c>
      <c r="AD449" s="1040">
        <v>171</v>
      </c>
      <c r="AE449" s="1040">
        <v>275</v>
      </c>
      <c r="AF449" s="1040">
        <v>107</v>
      </c>
      <c r="AG449" s="1042">
        <v>344</v>
      </c>
      <c r="AH449" s="908"/>
    </row>
    <row r="450" spans="1:34" ht="12.75" customHeight="1" x14ac:dyDescent="0.25">
      <c r="A450" s="541" t="s">
        <v>79</v>
      </c>
      <c r="B450" s="542" t="s">
        <v>567</v>
      </c>
      <c r="C450" s="542" t="s">
        <v>506</v>
      </c>
      <c r="D450" s="317" t="s">
        <v>568</v>
      </c>
      <c r="E450" s="560" t="s">
        <v>518</v>
      </c>
      <c r="F450" s="317">
        <v>200</v>
      </c>
      <c r="G450" s="542" t="s">
        <v>50</v>
      </c>
      <c r="H450" s="264"/>
      <c r="I450" s="427">
        <f>$H$449*$F$449/F450</f>
        <v>181.25</v>
      </c>
      <c r="J450" s="461" t="s">
        <v>107</v>
      </c>
      <c r="K450" s="462">
        <v>0</v>
      </c>
      <c r="L450" s="41">
        <f>IF(K450&gt;0,$N$2,0)</f>
        <v>0</v>
      </c>
      <c r="M450" s="38">
        <f>K450+L450</f>
        <v>0</v>
      </c>
      <c r="N450" s="38">
        <f>M450*I450</f>
        <v>0</v>
      </c>
      <c r="O450" s="44">
        <f>M450/F450</f>
        <v>0</v>
      </c>
      <c r="P450" s="924"/>
      <c r="Q450" s="1025"/>
      <c r="R450" s="1025"/>
      <c r="S450" s="1025"/>
      <c r="T450" s="1025"/>
      <c r="U450" s="1025"/>
      <c r="V450" s="1025"/>
      <c r="W450" s="1025"/>
      <c r="X450" s="1025"/>
      <c r="Y450" s="130"/>
      <c r="Z450" s="1025"/>
      <c r="AA450" s="926"/>
      <c r="AB450" s="979"/>
      <c r="AC450" s="983"/>
      <c r="AD450" s="983"/>
      <c r="AE450" s="983"/>
      <c r="AF450" s="983"/>
      <c r="AG450" s="984"/>
      <c r="AH450" s="908"/>
    </row>
    <row r="451" spans="1:34" ht="12.75" customHeight="1" x14ac:dyDescent="0.25">
      <c r="A451" s="541"/>
      <c r="B451" s="542"/>
      <c r="C451" s="542" t="s">
        <v>554</v>
      </c>
      <c r="D451" s="317">
        <v>21361</v>
      </c>
      <c r="E451" s="560" t="s">
        <v>569</v>
      </c>
      <c r="F451" s="317">
        <v>200</v>
      </c>
      <c r="G451" s="542" t="s">
        <v>50</v>
      </c>
      <c r="H451" s="259"/>
      <c r="I451" s="427">
        <f>$H$449*$F$449/F451</f>
        <v>181.25</v>
      </c>
      <c r="J451" s="461" t="s">
        <v>107</v>
      </c>
      <c r="K451" s="462">
        <v>0</v>
      </c>
      <c r="L451" s="41">
        <f>IF(K451&gt;0,$N$2,0)</f>
        <v>0</v>
      </c>
      <c r="M451" s="38">
        <f>K451+L451</f>
        <v>0</v>
      </c>
      <c r="N451" s="38">
        <f>M451*I451</f>
        <v>0</v>
      </c>
      <c r="O451" s="44">
        <f>M451/F451</f>
        <v>0</v>
      </c>
      <c r="P451" s="924"/>
      <c r="Q451" s="1026"/>
      <c r="R451" s="1026"/>
      <c r="S451" s="1026"/>
      <c r="T451" s="1026"/>
      <c r="U451" s="1026"/>
      <c r="V451" s="1026"/>
      <c r="W451" s="1026"/>
      <c r="X451" s="1026"/>
      <c r="Y451" s="131"/>
      <c r="Z451" s="1026"/>
      <c r="AA451" s="926"/>
      <c r="AB451" s="979"/>
      <c r="AC451" s="983"/>
      <c r="AD451" s="983"/>
      <c r="AE451" s="983"/>
      <c r="AF451" s="983"/>
      <c r="AG451" s="984"/>
      <c r="AH451" s="908"/>
    </row>
    <row r="452" spans="1:34" ht="12.75" customHeight="1" x14ac:dyDescent="0.25">
      <c r="A452" s="541"/>
      <c r="B452" s="542"/>
      <c r="C452" s="542" t="s">
        <v>80</v>
      </c>
      <c r="D452" s="317" t="s">
        <v>570</v>
      </c>
      <c r="E452" s="560" t="s">
        <v>571</v>
      </c>
      <c r="F452" s="317">
        <v>250</v>
      </c>
      <c r="G452" s="542" t="s">
        <v>50</v>
      </c>
      <c r="H452" s="259"/>
      <c r="I452" s="427">
        <f>$H$449*$F$449/F452</f>
        <v>145</v>
      </c>
      <c r="J452" s="461" t="s">
        <v>107</v>
      </c>
      <c r="K452" s="462">
        <v>0</v>
      </c>
      <c r="L452" s="41">
        <f>IF(K452&gt;0,$N$2,0)</f>
        <v>0</v>
      </c>
      <c r="M452" s="38">
        <f>K452+L452</f>
        <v>0</v>
      </c>
      <c r="N452" s="38">
        <f>M452*I452</f>
        <v>0</v>
      </c>
      <c r="O452" s="44">
        <f>M452/F452</f>
        <v>0</v>
      </c>
      <c r="P452" s="924"/>
      <c r="Q452" s="1026"/>
      <c r="R452" s="1026"/>
      <c r="S452" s="1026"/>
      <c r="T452" s="1026"/>
      <c r="U452" s="1026"/>
      <c r="V452" s="1026"/>
      <c r="W452" s="1026"/>
      <c r="X452" s="1026"/>
      <c r="Y452" s="131"/>
      <c r="Z452" s="1026"/>
      <c r="AA452" s="926"/>
      <c r="AB452" s="979"/>
      <c r="AC452" s="983"/>
      <c r="AD452" s="983"/>
      <c r="AE452" s="983"/>
      <c r="AF452" s="983"/>
      <c r="AG452" s="984"/>
      <c r="AH452" s="908"/>
    </row>
    <row r="453" spans="1:34" ht="12.75" customHeight="1" x14ac:dyDescent="0.25">
      <c r="A453" s="541"/>
      <c r="B453" s="542"/>
      <c r="C453" s="542" t="s">
        <v>250</v>
      </c>
      <c r="D453" s="317" t="s">
        <v>572</v>
      </c>
      <c r="E453" s="560" t="s">
        <v>252</v>
      </c>
      <c r="F453" s="317">
        <v>200</v>
      </c>
      <c r="G453" s="542" t="s">
        <v>50</v>
      </c>
      <c r="H453" s="259"/>
      <c r="I453" s="427">
        <f>$H$449*$F$449/F453</f>
        <v>181.25</v>
      </c>
      <c r="J453" s="461" t="s">
        <v>107</v>
      </c>
      <c r="K453" s="462">
        <v>0</v>
      </c>
      <c r="L453" s="41">
        <f>IF(K453&gt;0,$N$2,0)</f>
        <v>0</v>
      </c>
      <c r="M453" s="38">
        <f>K453+L453</f>
        <v>0</v>
      </c>
      <c r="N453" s="38">
        <f>M453*I453</f>
        <v>0</v>
      </c>
      <c r="O453" s="44">
        <f>M453/F453</f>
        <v>0</v>
      </c>
      <c r="P453" s="924"/>
      <c r="Q453" s="1026"/>
      <c r="R453" s="1026"/>
      <c r="S453" s="1026"/>
      <c r="U453" s="1026"/>
      <c r="V453" s="1026"/>
      <c r="W453" s="1026"/>
      <c r="X453" s="1026"/>
      <c r="Y453" s="131"/>
      <c r="Z453" s="1026"/>
      <c r="AA453" s="926"/>
      <c r="AB453" s="979"/>
      <c r="AC453" s="983"/>
      <c r="AD453" s="983"/>
      <c r="AE453" s="983"/>
      <c r="AF453" s="983"/>
      <c r="AG453" s="984"/>
      <c r="AH453" s="908"/>
    </row>
    <row r="454" spans="1:34" ht="13.5" customHeight="1" thickBot="1" x14ac:dyDescent="0.3">
      <c r="A454" s="549"/>
      <c r="B454" s="551"/>
      <c r="C454" s="551"/>
      <c r="D454" s="574"/>
      <c r="E454" s="553"/>
      <c r="F454" s="554"/>
      <c r="G454" s="551"/>
      <c r="H454" s="257"/>
      <c r="I454" s="433"/>
      <c r="J454" s="473"/>
      <c r="K454" s="474"/>
      <c r="L454" s="194"/>
      <c r="M454" s="194"/>
      <c r="N454" s="194"/>
      <c r="O454" s="73"/>
      <c r="P454" s="924"/>
      <c r="Q454" s="1027"/>
      <c r="R454" s="1027"/>
      <c r="S454" s="1027"/>
      <c r="T454" s="1027"/>
      <c r="U454" s="1027"/>
      <c r="V454" s="1027"/>
      <c r="W454" s="1027"/>
      <c r="X454" s="1027"/>
      <c r="Y454" s="132"/>
      <c r="Z454" s="1027"/>
      <c r="AA454" s="926"/>
      <c r="AB454" s="1057"/>
      <c r="AC454" s="1058"/>
      <c r="AD454" s="1058"/>
      <c r="AE454" s="1058"/>
      <c r="AF454" s="1058"/>
      <c r="AG454" s="1065"/>
      <c r="AH454" s="908"/>
    </row>
    <row r="455" spans="1:34" ht="13.5" customHeight="1" thickBot="1" x14ac:dyDescent="0.3">
      <c r="A455" s="672">
        <v>78585</v>
      </c>
      <c r="B455" s="556" t="s">
        <v>573</v>
      </c>
      <c r="C455" s="673" t="s">
        <v>165</v>
      </c>
      <c r="D455" s="674" t="s">
        <v>574</v>
      </c>
      <c r="E455" s="558" t="s">
        <v>549</v>
      </c>
      <c r="F455" s="540">
        <v>500</v>
      </c>
      <c r="G455" s="538" t="s">
        <v>50</v>
      </c>
      <c r="H455" s="253">
        <v>0</v>
      </c>
      <c r="I455" s="426">
        <f>$H$455*$F$455/F455</f>
        <v>0</v>
      </c>
      <c r="J455" s="459" t="s">
        <v>107</v>
      </c>
      <c r="K455" s="460">
        <v>0</v>
      </c>
      <c r="L455" s="86">
        <f>IF(K455&gt;0,$N$2,0)</f>
        <v>0</v>
      </c>
      <c r="M455" s="85">
        <f>K455+L455</f>
        <v>0</v>
      </c>
      <c r="N455" s="85">
        <f>M455*I455</f>
        <v>0</v>
      </c>
      <c r="O455" s="87">
        <f>M455/F455</f>
        <v>0</v>
      </c>
      <c r="P455" s="924"/>
      <c r="Q455" s="253">
        <f>AA455*2</f>
        <v>4840</v>
      </c>
      <c r="R455" s="253">
        <v>5110</v>
      </c>
      <c r="S455" s="253">
        <v>0</v>
      </c>
      <c r="T455" s="965">
        <v>3830</v>
      </c>
      <c r="U455" s="965">
        <v>1928</v>
      </c>
      <c r="V455" s="965">
        <v>964</v>
      </c>
      <c r="W455" s="253">
        <v>13954</v>
      </c>
      <c r="X455" s="253">
        <v>13810</v>
      </c>
      <c r="Y455" s="122">
        <v>12739</v>
      </c>
      <c r="Z455" s="253">
        <v>13441</v>
      </c>
      <c r="AA455" s="926">
        <f>SUM(AB455:AG455)</f>
        <v>2420</v>
      </c>
      <c r="AB455" s="1039">
        <v>0</v>
      </c>
      <c r="AC455" s="1040">
        <v>2388</v>
      </c>
      <c r="AD455" s="1040">
        <v>0</v>
      </c>
      <c r="AE455" s="1040">
        <v>0</v>
      </c>
      <c r="AF455" s="1040">
        <v>0</v>
      </c>
      <c r="AG455" s="1042">
        <v>32</v>
      </c>
      <c r="AH455" s="908"/>
    </row>
    <row r="456" spans="1:34" ht="12.75" customHeight="1" x14ac:dyDescent="0.25">
      <c r="A456" s="541" t="s">
        <v>79</v>
      </c>
      <c r="B456" s="542" t="s">
        <v>575</v>
      </c>
      <c r="C456" s="542" t="s">
        <v>576</v>
      </c>
      <c r="D456" s="781" t="s">
        <v>577</v>
      </c>
      <c r="E456" s="560" t="s">
        <v>244</v>
      </c>
      <c r="F456" s="317">
        <v>500</v>
      </c>
      <c r="G456" s="544" t="s">
        <v>50</v>
      </c>
      <c r="H456" s="264"/>
      <c r="I456" s="427">
        <f>$H$455*$F$455/F456</f>
        <v>0</v>
      </c>
      <c r="J456" s="461" t="s">
        <v>107</v>
      </c>
      <c r="K456" s="462">
        <v>0</v>
      </c>
      <c r="L456" s="41">
        <f>IF(K456&gt;0,$N$2,0)</f>
        <v>0</v>
      </c>
      <c r="M456" s="38">
        <f>K456+L456</f>
        <v>0</v>
      </c>
      <c r="N456" s="38">
        <f>M456*I456</f>
        <v>0</v>
      </c>
      <c r="O456" s="44">
        <f>M456/F456</f>
        <v>0</v>
      </c>
      <c r="P456" s="924"/>
      <c r="Q456" s="1025"/>
      <c r="R456" s="1025"/>
      <c r="S456" s="1025"/>
      <c r="T456" s="1025"/>
      <c r="U456" s="1025"/>
      <c r="V456" s="1025"/>
      <c r="W456" s="1025"/>
      <c r="X456" s="1025"/>
      <c r="Y456" s="130"/>
      <c r="Z456" s="1025"/>
      <c r="AA456" s="926"/>
      <c r="AB456" s="979"/>
      <c r="AC456" s="983"/>
      <c r="AD456" s="983"/>
      <c r="AE456" s="983"/>
      <c r="AF456" s="983"/>
      <c r="AG456" s="984"/>
      <c r="AH456" s="908"/>
    </row>
    <row r="457" spans="1:34" ht="12.75" customHeight="1" x14ac:dyDescent="0.25">
      <c r="A457" s="541"/>
      <c r="B457" s="542"/>
      <c r="C457" s="542" t="s">
        <v>578</v>
      </c>
      <c r="D457" s="781">
        <v>98032</v>
      </c>
      <c r="E457" s="560" t="s">
        <v>549</v>
      </c>
      <c r="F457" s="317">
        <v>500</v>
      </c>
      <c r="G457" s="544" t="s">
        <v>50</v>
      </c>
      <c r="H457" s="259"/>
      <c r="I457" s="427">
        <f>$H$455*$F$455/F457</f>
        <v>0</v>
      </c>
      <c r="J457" s="461" t="s">
        <v>107</v>
      </c>
      <c r="K457" s="462">
        <v>0</v>
      </c>
      <c r="L457" s="41">
        <f>IF(K457&gt;0,$N$2,0)</f>
        <v>0</v>
      </c>
      <c r="M457" s="38">
        <f>K457+L457</f>
        <v>0</v>
      </c>
      <c r="N457" s="38">
        <f>M457*I457</f>
        <v>0</v>
      </c>
      <c r="O457" s="44">
        <f>M457/F457</f>
        <v>0</v>
      </c>
      <c r="P457" s="924"/>
      <c r="Q457" s="1026"/>
      <c r="R457" s="1026"/>
      <c r="S457" s="1026"/>
      <c r="T457" s="1026"/>
      <c r="U457" s="1026"/>
      <c r="V457" s="1026"/>
      <c r="W457" s="1026"/>
      <c r="X457" s="1026"/>
      <c r="Y457" s="131"/>
      <c r="Z457" s="1026"/>
      <c r="AA457" s="926"/>
      <c r="AB457" s="979"/>
      <c r="AC457" s="983"/>
      <c r="AD457" s="983"/>
      <c r="AE457" s="983"/>
      <c r="AF457" s="983"/>
      <c r="AG457" s="984"/>
      <c r="AH457" s="908"/>
    </row>
    <row r="458" spans="1:34" ht="13.5" customHeight="1" thickBot="1" x14ac:dyDescent="0.3">
      <c r="A458" s="549"/>
      <c r="B458" s="563"/>
      <c r="C458" s="563"/>
      <c r="D458" s="677"/>
      <c r="E458" s="575"/>
      <c r="F458" s="574"/>
      <c r="G458" s="563"/>
      <c r="H458" s="257"/>
      <c r="I458" s="433"/>
      <c r="J458" s="492"/>
      <c r="K458" s="505"/>
      <c r="L458" s="50"/>
      <c r="M458" s="194"/>
      <c r="N458" s="194"/>
      <c r="O458" s="73"/>
      <c r="P458" s="924"/>
      <c r="Q458" s="1027"/>
      <c r="R458" s="1027"/>
      <c r="S458" s="1027"/>
      <c r="T458" s="1027"/>
      <c r="U458" s="1027"/>
      <c r="V458" s="1027"/>
      <c r="W458" s="1027"/>
      <c r="X458" s="1027"/>
      <c r="Y458" s="132"/>
      <c r="Z458" s="1027"/>
      <c r="AA458" s="926"/>
      <c r="AB458" s="1057"/>
      <c r="AC458" s="1058"/>
      <c r="AD458" s="1058"/>
      <c r="AE458" s="1058"/>
      <c r="AF458" s="1058"/>
      <c r="AG458" s="1065"/>
      <c r="AH458" s="908"/>
    </row>
    <row r="459" spans="1:34" ht="13.5" customHeight="1" thickBot="1" x14ac:dyDescent="0.3">
      <c r="A459" s="555">
        <v>78592</v>
      </c>
      <c r="B459" s="567" t="s">
        <v>579</v>
      </c>
      <c r="C459" s="784" t="s">
        <v>537</v>
      </c>
      <c r="D459" s="785" t="s">
        <v>580</v>
      </c>
      <c r="E459" s="786" t="s">
        <v>129</v>
      </c>
      <c r="F459" s="787">
        <v>500</v>
      </c>
      <c r="G459" s="788" t="s">
        <v>50</v>
      </c>
      <c r="H459" s="254">
        <v>0</v>
      </c>
      <c r="I459" s="428">
        <f>$H$459*$F$459/F459</f>
        <v>0</v>
      </c>
      <c r="J459" s="476" t="s">
        <v>107</v>
      </c>
      <c r="K459" s="477">
        <v>0</v>
      </c>
      <c r="L459" s="107">
        <f>IF(K459&gt;0,$N$2,0)</f>
        <v>0</v>
      </c>
      <c r="M459" s="106">
        <f>K459+L459</f>
        <v>0</v>
      </c>
      <c r="N459" s="106">
        <f>M459*I459</f>
        <v>0</v>
      </c>
      <c r="O459" s="108">
        <f>M459/F459</f>
        <v>0</v>
      </c>
      <c r="P459" s="924"/>
      <c r="Q459" s="253">
        <f>AA459*2</f>
        <v>1132</v>
      </c>
      <c r="R459" s="253">
        <v>3122</v>
      </c>
      <c r="S459" s="253">
        <v>254</v>
      </c>
      <c r="T459" s="965">
        <v>43</v>
      </c>
      <c r="U459" s="965">
        <v>2024</v>
      </c>
      <c r="V459" s="965">
        <v>1678</v>
      </c>
      <c r="W459" s="253">
        <v>3142</v>
      </c>
      <c r="X459" s="253">
        <v>0</v>
      </c>
      <c r="Y459" s="122">
        <v>0</v>
      </c>
      <c r="Z459" s="253">
        <v>0</v>
      </c>
      <c r="AA459" s="926">
        <f>SUM(AB459:AG459)</f>
        <v>566</v>
      </c>
      <c r="AB459" s="1039">
        <v>0</v>
      </c>
      <c r="AC459" s="1040">
        <v>543</v>
      </c>
      <c r="AD459" s="1040">
        <v>19</v>
      </c>
      <c r="AE459" s="1040">
        <v>0</v>
      </c>
      <c r="AF459" s="1040">
        <v>0</v>
      </c>
      <c r="AG459" s="1042">
        <v>4</v>
      </c>
      <c r="AH459" s="908"/>
    </row>
    <row r="460" spans="1:34" ht="12.75" customHeight="1" x14ac:dyDescent="0.25">
      <c r="A460" s="541" t="s">
        <v>79</v>
      </c>
      <c r="B460" s="542" t="s">
        <v>581</v>
      </c>
      <c r="C460" s="789" t="s">
        <v>582</v>
      </c>
      <c r="D460" s="150" t="s">
        <v>583</v>
      </c>
      <c r="E460" s="149" t="s">
        <v>129</v>
      </c>
      <c r="F460" s="150">
        <v>500</v>
      </c>
      <c r="G460" s="544" t="s">
        <v>50</v>
      </c>
      <c r="H460" s="278"/>
      <c r="I460" s="437">
        <f>$H$459*$F$459/F460</f>
        <v>0</v>
      </c>
      <c r="J460" s="519" t="s">
        <v>107</v>
      </c>
      <c r="K460" s="520">
        <v>0</v>
      </c>
      <c r="L460" s="210">
        <f>IF(K460&gt;0,$N$2,0)</f>
        <v>0</v>
      </c>
      <c r="M460" s="211">
        <f>K460+L460</f>
        <v>0</v>
      </c>
      <c r="N460" s="211">
        <f>M460*I460</f>
        <v>0</v>
      </c>
      <c r="O460" s="212">
        <f>M460/F460</f>
        <v>0</v>
      </c>
      <c r="P460" s="924"/>
      <c r="Q460" s="1080"/>
      <c r="R460" s="1080"/>
      <c r="S460" s="1080"/>
      <c r="T460" s="1080"/>
      <c r="U460" s="1080"/>
      <c r="V460" s="1080"/>
      <c r="W460" s="1080"/>
      <c r="X460" s="1080"/>
      <c r="Y460" s="187"/>
      <c r="Z460" s="1080"/>
      <c r="AA460" s="926"/>
      <c r="AB460" s="979"/>
      <c r="AC460" s="983"/>
      <c r="AD460" s="983"/>
      <c r="AE460" s="983"/>
      <c r="AF460" s="983"/>
      <c r="AG460" s="984"/>
      <c r="AH460" s="908"/>
    </row>
    <row r="461" spans="1:34" ht="12.75" customHeight="1" x14ac:dyDescent="0.25">
      <c r="A461" s="294"/>
      <c r="B461" s="542" t="s">
        <v>533</v>
      </c>
      <c r="C461" s="544"/>
      <c r="D461" s="316"/>
      <c r="E461" s="638"/>
      <c r="F461" s="316"/>
      <c r="G461" s="542"/>
      <c r="H461" s="259"/>
      <c r="I461" s="454"/>
      <c r="J461" s="478"/>
      <c r="K461" s="479"/>
      <c r="L461" s="102"/>
      <c r="M461" s="101"/>
      <c r="N461" s="101"/>
      <c r="O461" s="213"/>
      <c r="P461" s="924"/>
      <c r="Q461" s="1026"/>
      <c r="R461" s="1026"/>
      <c r="S461" s="1026"/>
      <c r="T461" s="1026"/>
      <c r="U461" s="1026"/>
      <c r="V461" s="1026"/>
      <c r="W461" s="1026"/>
      <c r="X461" s="1026"/>
      <c r="Y461" s="131"/>
      <c r="Z461" s="1026"/>
      <c r="AA461" s="926"/>
      <c r="AB461" s="979"/>
      <c r="AC461" s="983"/>
      <c r="AD461" s="983"/>
      <c r="AE461" s="983"/>
      <c r="AF461" s="983"/>
      <c r="AG461" s="984"/>
      <c r="AH461" s="908"/>
    </row>
    <row r="462" spans="1:34" ht="13.5" customHeight="1" thickBot="1" x14ac:dyDescent="0.3">
      <c r="A462" s="549"/>
      <c r="B462" s="563"/>
      <c r="C462" s="563"/>
      <c r="D462" s="677"/>
      <c r="E462" s="575"/>
      <c r="F462" s="574"/>
      <c r="G462" s="551"/>
      <c r="H462" s="257"/>
      <c r="I462" s="433"/>
      <c r="J462" s="473"/>
      <c r="K462" s="474"/>
      <c r="L462" s="194"/>
      <c r="M462" s="194"/>
      <c r="N462" s="194"/>
      <c r="O462" s="214"/>
      <c r="P462" s="924"/>
      <c r="Q462" s="1027"/>
      <c r="R462" s="1027"/>
      <c r="S462" s="1027"/>
      <c r="T462" s="1027"/>
      <c r="U462" s="1027"/>
      <c r="V462" s="1027"/>
      <c r="W462" s="1027"/>
      <c r="X462" s="1027"/>
      <c r="Y462" s="132"/>
      <c r="Z462" s="1027"/>
      <c r="AA462" s="926"/>
      <c r="AB462" s="1057"/>
      <c r="AC462" s="1058"/>
      <c r="AD462" s="1058"/>
      <c r="AE462" s="1058"/>
      <c r="AF462" s="1058"/>
      <c r="AG462" s="1065"/>
      <c r="AH462" s="908"/>
    </row>
    <row r="463" spans="1:34" ht="13.5" customHeight="1" thickBot="1" x14ac:dyDescent="0.3">
      <c r="A463" s="790">
        <v>78595</v>
      </c>
      <c r="B463" s="662" t="s">
        <v>584</v>
      </c>
      <c r="C463" s="538" t="s">
        <v>347</v>
      </c>
      <c r="D463" s="791" t="s">
        <v>585</v>
      </c>
      <c r="E463" s="558" t="s">
        <v>244</v>
      </c>
      <c r="F463" s="540">
        <v>500</v>
      </c>
      <c r="G463" s="538" t="s">
        <v>50</v>
      </c>
      <c r="H463" s="253">
        <v>0</v>
      </c>
      <c r="I463" s="455">
        <f>$H$463*$F$463/F463</f>
        <v>0</v>
      </c>
      <c r="J463" s="465" t="s">
        <v>107</v>
      </c>
      <c r="K463" s="466">
        <v>0</v>
      </c>
      <c r="L463" s="86">
        <f>IF(K463&gt;0,$N$2,0)</f>
        <v>0</v>
      </c>
      <c r="M463" s="31">
        <f>K463+L463</f>
        <v>0</v>
      </c>
      <c r="N463" s="101">
        <f>M463*I463</f>
        <v>0</v>
      </c>
      <c r="O463" s="103">
        <f>M463/F463</f>
        <v>0</v>
      </c>
      <c r="P463" s="924"/>
      <c r="Q463" s="253">
        <f>AA463*2</f>
        <v>26290</v>
      </c>
      <c r="R463" s="925">
        <v>27800</v>
      </c>
      <c r="S463" s="925">
        <v>24890</v>
      </c>
      <c r="T463" s="965">
        <v>2545</v>
      </c>
      <c r="U463" s="965">
        <v>30</v>
      </c>
      <c r="V463" s="965">
        <v>0</v>
      </c>
      <c r="W463" s="925">
        <v>50172</v>
      </c>
      <c r="X463" s="253">
        <v>95810</v>
      </c>
      <c r="Y463" s="122">
        <v>79596</v>
      </c>
      <c r="Z463" s="253">
        <v>79004</v>
      </c>
      <c r="AA463" s="926">
        <f>SUM(AB463:AG463)</f>
        <v>13145</v>
      </c>
      <c r="AB463" s="1039">
        <v>0</v>
      </c>
      <c r="AC463" s="1040">
        <v>9807</v>
      </c>
      <c r="AD463" s="1040">
        <v>535</v>
      </c>
      <c r="AE463" s="1040">
        <v>2803</v>
      </c>
      <c r="AF463" s="1040">
        <v>0</v>
      </c>
      <c r="AG463" s="1042">
        <v>0</v>
      </c>
      <c r="AH463" s="908"/>
    </row>
    <row r="464" spans="1:34" ht="12.75" customHeight="1" x14ac:dyDescent="0.25">
      <c r="A464" s="541" t="s">
        <v>79</v>
      </c>
      <c r="B464" s="542" t="s">
        <v>586</v>
      </c>
      <c r="C464" s="542" t="s">
        <v>506</v>
      </c>
      <c r="D464" s="781">
        <v>10500</v>
      </c>
      <c r="E464" s="560" t="s">
        <v>244</v>
      </c>
      <c r="F464" s="317">
        <v>500</v>
      </c>
      <c r="G464" s="542" t="s">
        <v>50</v>
      </c>
      <c r="H464" s="264"/>
      <c r="I464" s="454">
        <f>$H$463*$F$463/F464</f>
        <v>0</v>
      </c>
      <c r="J464" s="461" t="s">
        <v>107</v>
      </c>
      <c r="K464" s="521">
        <v>0</v>
      </c>
      <c r="L464" s="41">
        <f>IF(K464&gt;0,$N$2,0)</f>
        <v>0</v>
      </c>
      <c r="M464" s="101">
        <f>K464+L464</f>
        <v>0</v>
      </c>
      <c r="N464" s="101">
        <f>M464*I464</f>
        <v>0</v>
      </c>
      <c r="O464" s="103">
        <f>M464/F464</f>
        <v>0</v>
      </c>
      <c r="P464" s="924"/>
      <c r="Q464" s="1025"/>
      <c r="R464" s="1025"/>
      <c r="S464" s="1025"/>
      <c r="T464" s="1025"/>
      <c r="U464" s="1025"/>
      <c r="V464" s="1025"/>
      <c r="W464" s="1025"/>
      <c r="X464" s="1025"/>
      <c r="Y464" s="130"/>
      <c r="Z464" s="1025"/>
      <c r="AA464" s="926"/>
      <c r="AB464" s="979"/>
      <c r="AC464" s="983"/>
      <c r="AD464" s="983"/>
      <c r="AE464" s="983"/>
      <c r="AF464" s="983"/>
      <c r="AG464" s="984"/>
      <c r="AH464" s="908"/>
    </row>
    <row r="465" spans="1:34" ht="12.75" customHeight="1" x14ac:dyDescent="0.25">
      <c r="A465" s="541"/>
      <c r="B465" s="542"/>
      <c r="C465" s="542" t="s">
        <v>889</v>
      </c>
      <c r="D465" s="781">
        <v>98015</v>
      </c>
      <c r="E465" s="560" t="s">
        <v>244</v>
      </c>
      <c r="F465" s="317">
        <v>500</v>
      </c>
      <c r="G465" s="542" t="s">
        <v>50</v>
      </c>
      <c r="H465" s="259"/>
      <c r="I465" s="454">
        <f>$H$463*$F$463/F465</f>
        <v>0</v>
      </c>
      <c r="J465" s="461" t="s">
        <v>107</v>
      </c>
      <c r="K465" s="462">
        <v>0</v>
      </c>
      <c r="L465" s="41">
        <f>IF(K465&gt;0,$N$2,0)</f>
        <v>0</v>
      </c>
      <c r="M465" s="101">
        <f>K465+L465</f>
        <v>0</v>
      </c>
      <c r="N465" s="101">
        <f>M465*I465</f>
        <v>0</v>
      </c>
      <c r="O465" s="103">
        <f>M465/F465</f>
        <v>0</v>
      </c>
      <c r="P465" s="924"/>
      <c r="Q465" s="1026"/>
      <c r="R465" s="1026"/>
      <c r="S465" s="1026"/>
      <c r="T465" s="1026"/>
      <c r="U465" s="1026"/>
      <c r="V465" s="1026"/>
      <c r="W465" s="1026"/>
      <c r="X465" s="1026"/>
      <c r="Y465" s="131"/>
      <c r="Z465" s="1026"/>
      <c r="AA465" s="926"/>
      <c r="AB465" s="979"/>
      <c r="AC465" s="983"/>
      <c r="AD465" s="983"/>
      <c r="AE465" s="983"/>
      <c r="AF465" s="983"/>
      <c r="AG465" s="984"/>
      <c r="AH465" s="908"/>
    </row>
    <row r="466" spans="1:34" ht="12.75" customHeight="1" x14ac:dyDescent="0.25">
      <c r="A466" s="541"/>
      <c r="B466" s="542"/>
      <c r="C466" s="542" t="s">
        <v>250</v>
      </c>
      <c r="D466" s="781" t="s">
        <v>587</v>
      </c>
      <c r="E466" s="560" t="s">
        <v>244</v>
      </c>
      <c r="F466" s="317">
        <v>500</v>
      </c>
      <c r="G466" s="542" t="s">
        <v>50</v>
      </c>
      <c r="H466" s="259"/>
      <c r="I466" s="454">
        <f>$H$463*$F$463/F466</f>
        <v>0</v>
      </c>
      <c r="J466" s="461" t="s">
        <v>107</v>
      </c>
      <c r="K466" s="462">
        <v>0</v>
      </c>
      <c r="L466" s="41">
        <f>IF(K466&gt;0,$N$2,0)</f>
        <v>0</v>
      </c>
      <c r="M466" s="101">
        <f>K466+L466</f>
        <v>0</v>
      </c>
      <c r="N466" s="101">
        <f>M466*I466</f>
        <v>0</v>
      </c>
      <c r="O466" s="103">
        <f>M466/F466</f>
        <v>0</v>
      </c>
      <c r="P466" s="924"/>
      <c r="Q466" s="1026"/>
      <c r="R466" s="1026"/>
      <c r="S466" s="1026"/>
      <c r="T466" s="1026"/>
      <c r="U466" s="1026"/>
      <c r="V466" s="1026"/>
      <c r="W466" s="1026"/>
      <c r="X466" s="1026"/>
      <c r="Y466" s="131"/>
      <c r="Z466" s="1026"/>
      <c r="AA466" s="926"/>
      <c r="AB466" s="979"/>
      <c r="AC466" s="983"/>
      <c r="AD466" s="983"/>
      <c r="AE466" s="983"/>
      <c r="AF466" s="983"/>
      <c r="AG466" s="984"/>
      <c r="AH466" s="908"/>
    </row>
    <row r="467" spans="1:34" ht="12.75" customHeight="1" x14ac:dyDescent="0.25">
      <c r="A467" s="541"/>
      <c r="B467" s="542"/>
      <c r="C467" s="792"/>
      <c r="D467" s="793"/>
      <c r="E467" s="794"/>
      <c r="F467" s="795"/>
      <c r="G467" s="542"/>
      <c r="H467" s="259"/>
      <c r="I467" s="454"/>
      <c r="J467" s="467"/>
      <c r="K467" s="468"/>
      <c r="L467" s="41"/>
      <c r="M467" s="101"/>
      <c r="N467" s="101"/>
      <c r="O467" s="103"/>
      <c r="P467" s="924"/>
      <c r="Q467" s="1026"/>
      <c r="R467" s="1026"/>
      <c r="S467" s="1026"/>
      <c r="T467" s="1026"/>
      <c r="U467" s="1026"/>
      <c r="V467" s="1026"/>
      <c r="W467" s="1026"/>
      <c r="X467" s="1026"/>
      <c r="Y467" s="131"/>
      <c r="Z467" s="1026"/>
      <c r="AA467" s="926"/>
      <c r="AB467" s="979"/>
      <c r="AC467" s="983"/>
      <c r="AD467" s="983"/>
      <c r="AE467" s="983"/>
      <c r="AF467" s="983"/>
      <c r="AG467" s="984"/>
      <c r="AH467" s="908"/>
    </row>
    <row r="468" spans="1:34" ht="13.5" customHeight="1" thickBot="1" x14ac:dyDescent="0.3">
      <c r="A468" s="549"/>
      <c r="B468" s="563"/>
      <c r="C468" s="563"/>
      <c r="D468" s="677"/>
      <c r="E468" s="575"/>
      <c r="F468" s="574"/>
      <c r="G468" s="563"/>
      <c r="H468" s="257"/>
      <c r="I468" s="433"/>
      <c r="J468" s="492"/>
      <c r="K468" s="505"/>
      <c r="L468" s="50"/>
      <c r="M468" s="194"/>
      <c r="N468" s="194"/>
      <c r="O468" s="73"/>
      <c r="P468" s="924"/>
      <c r="Q468" s="1027"/>
      <c r="R468" s="1027"/>
      <c r="S468" s="1027"/>
      <c r="T468" s="1027"/>
      <c r="U468" s="1027"/>
      <c r="V468" s="1027"/>
      <c r="W468" s="1027"/>
      <c r="X468" s="1027"/>
      <c r="Y468" s="132"/>
      <c r="Z468" s="1027"/>
      <c r="AA468" s="926"/>
      <c r="AB468" s="1057"/>
      <c r="AC468" s="1058"/>
      <c r="AD468" s="1058"/>
      <c r="AE468" s="1058"/>
      <c r="AF468" s="1058"/>
      <c r="AG468" s="1065"/>
      <c r="AH468" s="908"/>
    </row>
    <row r="469" spans="1:34" ht="13.5" customHeight="1" thickBot="1" x14ac:dyDescent="0.3">
      <c r="A469" s="790">
        <v>78598</v>
      </c>
      <c r="B469" s="662" t="s">
        <v>588</v>
      </c>
      <c r="C469" s="538" t="s">
        <v>347</v>
      </c>
      <c r="D469" s="540" t="s">
        <v>589</v>
      </c>
      <c r="E469" s="558" t="s">
        <v>244</v>
      </c>
      <c r="F469" s="540">
        <v>500</v>
      </c>
      <c r="G469" s="538" t="s">
        <v>50</v>
      </c>
      <c r="H469" s="253">
        <v>0</v>
      </c>
      <c r="I469" s="426">
        <f>$H$469*$F$469/F469</f>
        <v>0</v>
      </c>
      <c r="J469" s="465" t="s">
        <v>107</v>
      </c>
      <c r="K469" s="466">
        <v>0</v>
      </c>
      <c r="L469" s="86">
        <f>IF(K469&gt;0,$N$2,0)</f>
        <v>0</v>
      </c>
      <c r="M469" s="31">
        <f>K469+L469</f>
        <v>0</v>
      </c>
      <c r="N469" s="101">
        <f>M469*I469</f>
        <v>0</v>
      </c>
      <c r="O469" s="103">
        <f>M469/F469</f>
        <v>0</v>
      </c>
      <c r="P469" s="924"/>
      <c r="Q469" s="253">
        <f>AA469*2</f>
        <v>90830</v>
      </c>
      <c r="R469" s="925">
        <v>62281</v>
      </c>
      <c r="S469" s="925">
        <v>62218</v>
      </c>
      <c r="T469" s="965">
        <v>81183</v>
      </c>
      <c r="U469" s="965">
        <v>44274</v>
      </c>
      <c r="V469" s="965">
        <v>29138</v>
      </c>
      <c r="W469" s="925">
        <v>57010</v>
      </c>
      <c r="X469" s="253">
        <v>23900</v>
      </c>
      <c r="Y469" s="122">
        <v>21467</v>
      </c>
      <c r="Z469" s="253">
        <v>15323</v>
      </c>
      <c r="AA469" s="926">
        <f>SUM(AB469:AG469)</f>
        <v>45415</v>
      </c>
      <c r="AB469" s="1039">
        <v>2079</v>
      </c>
      <c r="AC469" s="1040">
        <v>21498</v>
      </c>
      <c r="AD469" s="1040">
        <v>786</v>
      </c>
      <c r="AE469" s="1040">
        <v>169</v>
      </c>
      <c r="AF469" s="1040">
        <v>11107</v>
      </c>
      <c r="AG469" s="1042">
        <v>9776</v>
      </c>
      <c r="AH469" s="908"/>
    </row>
    <row r="470" spans="1:34" ht="12.75" customHeight="1" x14ac:dyDescent="0.25">
      <c r="A470" s="541" t="s">
        <v>79</v>
      </c>
      <c r="B470" s="542" t="s">
        <v>590</v>
      </c>
      <c r="C470" s="542" t="s">
        <v>506</v>
      </c>
      <c r="D470" s="560" t="s">
        <v>591</v>
      </c>
      <c r="E470" s="560" t="s">
        <v>244</v>
      </c>
      <c r="F470" s="317">
        <v>500</v>
      </c>
      <c r="G470" s="542" t="s">
        <v>50</v>
      </c>
      <c r="H470" s="264"/>
      <c r="I470" s="427">
        <f>$H$469*$F$469/F470</f>
        <v>0</v>
      </c>
      <c r="J470" s="461" t="s">
        <v>107</v>
      </c>
      <c r="K470" s="521">
        <v>0</v>
      </c>
      <c r="L470" s="41">
        <f>IF(K470&gt;0,$N$2,0)</f>
        <v>0</v>
      </c>
      <c r="M470" s="101">
        <f>K470+L470</f>
        <v>0</v>
      </c>
      <c r="N470" s="101">
        <f>M470*I470</f>
        <v>0</v>
      </c>
      <c r="O470" s="103">
        <f>M470/F470</f>
        <v>0</v>
      </c>
      <c r="P470" s="924"/>
      <c r="Q470" s="1025"/>
      <c r="R470" s="1025"/>
      <c r="S470" s="1025"/>
      <c r="T470" s="1025"/>
      <c r="U470" s="1025"/>
      <c r="V470" s="1025"/>
      <c r="W470" s="1025"/>
      <c r="X470" s="1025"/>
      <c r="Y470" s="130"/>
      <c r="Z470" s="1025"/>
      <c r="AA470" s="926"/>
      <c r="AB470" s="979"/>
      <c r="AC470" s="983"/>
      <c r="AD470" s="983"/>
      <c r="AE470" s="983"/>
      <c r="AF470" s="983"/>
      <c r="AG470" s="984"/>
      <c r="AH470" s="908"/>
    </row>
    <row r="471" spans="1:34" ht="12.75" customHeight="1" x14ac:dyDescent="0.25">
      <c r="A471" s="541"/>
      <c r="B471" s="542"/>
      <c r="C471" s="542" t="s">
        <v>250</v>
      </c>
      <c r="D471" s="781" t="s">
        <v>592</v>
      </c>
      <c r="E471" s="560" t="s">
        <v>244</v>
      </c>
      <c r="F471" s="317">
        <v>500</v>
      </c>
      <c r="G471" s="542" t="s">
        <v>50</v>
      </c>
      <c r="H471" s="259"/>
      <c r="I471" s="427">
        <f>$H$469*$F$469/F471</f>
        <v>0</v>
      </c>
      <c r="J471" s="461" t="s">
        <v>107</v>
      </c>
      <c r="K471" s="462">
        <v>0</v>
      </c>
      <c r="L471" s="41">
        <f>IF(K471&gt;0,$N$2,0)</f>
        <v>0</v>
      </c>
      <c r="M471" s="101">
        <f>K471+L471</f>
        <v>0</v>
      </c>
      <c r="N471" s="101">
        <f>M471*I471</f>
        <v>0</v>
      </c>
      <c r="O471" s="103">
        <f>M471/F471</f>
        <v>0</v>
      </c>
      <c r="P471" s="924"/>
      <c r="Q471" s="1026"/>
      <c r="R471" s="1026"/>
      <c r="S471" s="1026"/>
      <c r="T471" s="1026"/>
      <c r="U471" s="1026"/>
      <c r="V471" s="1026"/>
      <c r="W471" s="1026"/>
      <c r="X471" s="1026"/>
      <c r="Y471" s="131"/>
      <c r="Z471" s="1026"/>
      <c r="AA471" s="926"/>
      <c r="AB471" s="979"/>
      <c r="AC471" s="983"/>
      <c r="AD471" s="983"/>
      <c r="AE471" s="983"/>
      <c r="AF471" s="983"/>
      <c r="AG471" s="984"/>
      <c r="AH471" s="908"/>
    </row>
    <row r="472" spans="1:34" ht="12.75" customHeight="1" x14ac:dyDescent="0.25">
      <c r="A472" s="541"/>
      <c r="B472" s="542"/>
      <c r="C472" s="542"/>
      <c r="D472" s="781"/>
      <c r="E472" s="560"/>
      <c r="F472" s="317"/>
      <c r="G472" s="542"/>
      <c r="H472" s="259"/>
      <c r="I472" s="900"/>
      <c r="J472" s="901"/>
      <c r="K472" s="902"/>
      <c r="L472" s="903"/>
      <c r="M472" s="904"/>
      <c r="N472" s="904"/>
      <c r="O472" s="905"/>
      <c r="P472" s="924"/>
      <c r="Q472" s="1026"/>
      <c r="R472" s="1026"/>
      <c r="S472" s="1026"/>
      <c r="T472" s="1026"/>
      <c r="U472" s="1026"/>
      <c r="V472" s="1026"/>
      <c r="W472" s="1026"/>
      <c r="X472" s="1026"/>
      <c r="Y472" s="131"/>
      <c r="Z472" s="1026"/>
      <c r="AA472" s="926"/>
      <c r="AB472" s="979"/>
      <c r="AC472" s="983"/>
      <c r="AD472" s="983"/>
      <c r="AE472" s="983"/>
      <c r="AF472" s="983"/>
      <c r="AG472" s="984"/>
      <c r="AH472" s="908"/>
    </row>
    <row r="473" spans="1:34" ht="13.5" customHeight="1" thickBot="1" x14ac:dyDescent="0.3">
      <c r="A473" s="549"/>
      <c r="B473" s="563"/>
      <c r="C473" s="563"/>
      <c r="D473" s="677"/>
      <c r="E473" s="575"/>
      <c r="F473" s="574"/>
      <c r="G473" s="563"/>
      <c r="H473" s="257"/>
      <c r="I473" s="433"/>
      <c r="J473" s="492"/>
      <c r="K473" s="505"/>
      <c r="L473" s="50"/>
      <c r="M473" s="194"/>
      <c r="N473" s="194"/>
      <c r="O473" s="73"/>
      <c r="P473" s="924"/>
      <c r="Q473" s="1027"/>
      <c r="R473" s="1027"/>
      <c r="S473" s="1027"/>
      <c r="T473" s="1027"/>
      <c r="U473" s="1027"/>
      <c r="V473" s="1027"/>
      <c r="W473" s="1027"/>
      <c r="X473" s="1027"/>
      <c r="Y473" s="132"/>
      <c r="Z473" s="1027"/>
      <c r="AA473" s="926"/>
      <c r="AB473" s="1057"/>
      <c r="AC473" s="1058"/>
      <c r="AD473" s="1058"/>
      <c r="AE473" s="1058"/>
      <c r="AF473" s="1058"/>
      <c r="AG473" s="1065"/>
      <c r="AH473" s="908"/>
    </row>
    <row r="474" spans="1:34" ht="13.5" customHeight="1" thickBot="1" x14ac:dyDescent="0.3">
      <c r="A474" s="672">
        <v>78600</v>
      </c>
      <c r="B474" s="556" t="s">
        <v>593</v>
      </c>
      <c r="C474" s="538" t="s">
        <v>347</v>
      </c>
      <c r="D474" s="540" t="s">
        <v>594</v>
      </c>
      <c r="E474" s="558" t="s">
        <v>244</v>
      </c>
      <c r="F474" s="540">
        <v>500</v>
      </c>
      <c r="G474" s="538" t="s">
        <v>50</v>
      </c>
      <c r="H474" s="254">
        <v>0</v>
      </c>
      <c r="I474" s="426">
        <f>$H$474*$F$474/F474</f>
        <v>0</v>
      </c>
      <c r="J474" s="465" t="s">
        <v>107</v>
      </c>
      <c r="K474" s="466">
        <v>0</v>
      </c>
      <c r="L474" s="86">
        <f>IF(K474&gt;0,$N$2,0)</f>
        <v>0</v>
      </c>
      <c r="M474" s="31">
        <f>K474+L474</f>
        <v>0</v>
      </c>
      <c r="N474" s="101">
        <f>M474*I474</f>
        <v>0</v>
      </c>
      <c r="O474" s="103">
        <f>M474/F474</f>
        <v>0</v>
      </c>
      <c r="P474" s="924"/>
      <c r="Q474" s="253">
        <f>AA474*2</f>
        <v>0</v>
      </c>
      <c r="R474" s="925">
        <v>3166</v>
      </c>
      <c r="S474" s="925">
        <v>0</v>
      </c>
      <c r="T474" s="965">
        <v>0</v>
      </c>
      <c r="U474" s="965">
        <v>0</v>
      </c>
      <c r="V474" s="965">
        <v>6719</v>
      </c>
      <c r="W474" s="925">
        <v>9198</v>
      </c>
      <c r="X474" s="254">
        <v>16286</v>
      </c>
      <c r="Y474" s="123">
        <v>13640</v>
      </c>
      <c r="Z474" s="254">
        <v>15495</v>
      </c>
      <c r="AA474" s="926">
        <f>SUM(AB474:AG474)</f>
        <v>0</v>
      </c>
      <c r="AB474" s="1039">
        <v>0</v>
      </c>
      <c r="AC474" s="1040">
        <v>0</v>
      </c>
      <c r="AD474" s="1040">
        <v>0</v>
      </c>
      <c r="AE474" s="1040">
        <v>0</v>
      </c>
      <c r="AF474" s="1040">
        <v>0</v>
      </c>
      <c r="AG474" s="1042">
        <v>0</v>
      </c>
      <c r="AH474" s="908"/>
    </row>
    <row r="475" spans="1:34" ht="12.75" customHeight="1" x14ac:dyDescent="0.25">
      <c r="A475" s="541" t="s">
        <v>79</v>
      </c>
      <c r="B475" s="542" t="s">
        <v>595</v>
      </c>
      <c r="C475" s="542" t="s">
        <v>889</v>
      </c>
      <c r="D475" s="781">
        <v>98016</v>
      </c>
      <c r="E475" s="560" t="s">
        <v>244</v>
      </c>
      <c r="F475" s="317">
        <v>500</v>
      </c>
      <c r="G475" s="542" t="s">
        <v>50</v>
      </c>
      <c r="H475" s="264"/>
      <c r="I475" s="427">
        <f>$H$474*$F$474/F475</f>
        <v>0</v>
      </c>
      <c r="J475" s="461" t="s">
        <v>107</v>
      </c>
      <c r="K475" s="462">
        <v>0</v>
      </c>
      <c r="L475" s="41">
        <f>IF(K475&gt;0,$N$2,0)</f>
        <v>0</v>
      </c>
      <c r="M475" s="101">
        <f>K475+L475</f>
        <v>0</v>
      </c>
      <c r="N475" s="101">
        <f>M475*I475</f>
        <v>0</v>
      </c>
      <c r="O475" s="103">
        <f>M475/F475</f>
        <v>0</v>
      </c>
      <c r="P475" s="924"/>
      <c r="Q475" s="1025"/>
      <c r="R475" s="1025"/>
      <c r="S475" s="1025"/>
      <c r="T475" s="1025"/>
      <c r="U475" s="1025"/>
      <c r="V475" s="1025"/>
      <c r="W475" s="1025"/>
      <c r="X475" s="1025"/>
      <c r="Y475" s="130"/>
      <c r="Z475" s="1025"/>
      <c r="AA475" s="926"/>
      <c r="AB475" s="979"/>
      <c r="AC475" s="983"/>
      <c r="AD475" s="983"/>
      <c r="AE475" s="983"/>
      <c r="AF475" s="983"/>
      <c r="AG475" s="984"/>
      <c r="AH475" s="908"/>
    </row>
    <row r="476" spans="1:34" ht="12.6" customHeight="1" x14ac:dyDescent="0.25">
      <c r="A476" s="541"/>
      <c r="B476" s="542"/>
      <c r="C476" s="542" t="s">
        <v>250</v>
      </c>
      <c r="D476" s="781" t="s">
        <v>596</v>
      </c>
      <c r="E476" s="560" t="s">
        <v>244</v>
      </c>
      <c r="F476" s="317">
        <v>500</v>
      </c>
      <c r="G476" s="542" t="s">
        <v>50</v>
      </c>
      <c r="H476" s="259"/>
      <c r="I476" s="427">
        <f>$H$474*$F$474/F476</f>
        <v>0</v>
      </c>
      <c r="J476" s="461" t="s">
        <v>107</v>
      </c>
      <c r="K476" s="462">
        <v>0</v>
      </c>
      <c r="L476" s="41">
        <f>IF(K476&gt;0,$N$2,0)</f>
        <v>0</v>
      </c>
      <c r="M476" s="101">
        <f>K476+L476</f>
        <v>0</v>
      </c>
      <c r="N476" s="101">
        <f>M476*I476</f>
        <v>0</v>
      </c>
      <c r="O476" s="103">
        <f>M476/F476</f>
        <v>0</v>
      </c>
      <c r="P476" s="924"/>
      <c r="Q476" s="1026"/>
      <c r="R476" s="1026"/>
      <c r="S476" s="1026"/>
      <c r="T476" s="1026"/>
      <c r="U476" s="1026"/>
      <c r="V476" s="1026"/>
      <c r="W476" s="1026"/>
      <c r="X476" s="1026"/>
      <c r="Y476" s="131"/>
      <c r="Z476" s="1026"/>
      <c r="AA476" s="926"/>
      <c r="AB476" s="979"/>
      <c r="AC476" s="983"/>
      <c r="AD476" s="983"/>
      <c r="AE476" s="983"/>
      <c r="AF476" s="983"/>
      <c r="AG476" s="984"/>
      <c r="AH476" s="908"/>
    </row>
    <row r="477" spans="1:34" ht="12.6" customHeight="1" x14ac:dyDescent="0.25">
      <c r="A477" s="541"/>
      <c r="B477" s="542"/>
      <c r="C477" s="796"/>
      <c r="D477" s="797"/>
      <c r="E477" s="560"/>
      <c r="F477" s="317"/>
      <c r="G477" s="542"/>
      <c r="H477" s="259"/>
      <c r="I477" s="427"/>
      <c r="J477" s="467"/>
      <c r="K477" s="468"/>
      <c r="L477" s="41"/>
      <c r="M477" s="101"/>
      <c r="N477" s="101"/>
      <c r="O477" s="103"/>
      <c r="P477" s="924"/>
      <c r="Q477" s="1026"/>
      <c r="R477" s="1026"/>
      <c r="S477" s="1026"/>
      <c r="T477" s="1026"/>
      <c r="U477" s="1026"/>
      <c r="V477" s="1026"/>
      <c r="W477" s="1026"/>
      <c r="X477" s="1026"/>
      <c r="Y477" s="131"/>
      <c r="Z477" s="1026"/>
      <c r="AA477" s="926"/>
      <c r="AB477" s="979"/>
      <c r="AC477" s="983"/>
      <c r="AD477" s="983"/>
      <c r="AE477" s="983"/>
      <c r="AF477" s="983"/>
      <c r="AG477" s="984"/>
      <c r="AH477" s="908"/>
    </row>
    <row r="478" spans="1:34" ht="13.5" customHeight="1" thickBot="1" x14ac:dyDescent="0.3">
      <c r="A478" s="549"/>
      <c r="B478" s="563"/>
      <c r="C478" s="563"/>
      <c r="D478" s="677"/>
      <c r="E478" s="575"/>
      <c r="F478" s="574"/>
      <c r="G478" s="563"/>
      <c r="H478" s="257"/>
      <c r="I478" s="433"/>
      <c r="J478" s="492"/>
      <c r="K478" s="505"/>
      <c r="L478" s="50"/>
      <c r="M478" s="194"/>
      <c r="N478" s="194"/>
      <c r="O478" s="73"/>
      <c r="P478" s="924"/>
      <c r="Q478" s="1027"/>
      <c r="R478" s="1027"/>
      <c r="S478" s="1027"/>
      <c r="U478" s="1027"/>
      <c r="V478" s="1027"/>
      <c r="W478" s="1027"/>
      <c r="X478" s="1027"/>
      <c r="Y478" s="132"/>
      <c r="Z478" s="1027"/>
      <c r="AA478" s="926"/>
      <c r="AB478" s="1057"/>
      <c r="AC478" s="1058"/>
      <c r="AD478" s="1058"/>
      <c r="AE478" s="1058"/>
      <c r="AF478" s="1058"/>
      <c r="AG478" s="1065"/>
      <c r="AH478" s="908"/>
    </row>
    <row r="479" spans="1:34" ht="13.5" customHeight="1" thickBot="1" x14ac:dyDescent="0.3">
      <c r="A479" s="790">
        <v>78610</v>
      </c>
      <c r="B479" s="662" t="s">
        <v>597</v>
      </c>
      <c r="C479" s="544" t="s">
        <v>317</v>
      </c>
      <c r="D479" s="781">
        <v>21032</v>
      </c>
      <c r="E479" s="560" t="s">
        <v>598</v>
      </c>
      <c r="F479" s="316">
        <v>240</v>
      </c>
      <c r="G479" s="542" t="s">
        <v>50</v>
      </c>
      <c r="H479" s="254">
        <v>0</v>
      </c>
      <c r="I479" s="426">
        <f>$H$479*$F$479/F479</f>
        <v>0</v>
      </c>
      <c r="J479" s="459" t="s">
        <v>107</v>
      </c>
      <c r="K479" s="460">
        <v>0</v>
      </c>
      <c r="L479" s="86">
        <f>IF(K479&gt;0,$N$2,0)</f>
        <v>0</v>
      </c>
      <c r="M479" s="85">
        <f>K479+L479</f>
        <v>0</v>
      </c>
      <c r="N479" s="106">
        <f>M479*I479</f>
        <v>0</v>
      </c>
      <c r="O479" s="108">
        <f>M479/F479</f>
        <v>0</v>
      </c>
      <c r="P479" s="924"/>
      <c r="Q479" s="253">
        <f>AA479*2</f>
        <v>122730</v>
      </c>
      <c r="R479" s="925">
        <v>83991</v>
      </c>
      <c r="S479" s="925">
        <v>82404</v>
      </c>
      <c r="T479" s="965">
        <v>94445</v>
      </c>
      <c r="U479" s="965">
        <v>87158</v>
      </c>
      <c r="V479" s="965">
        <v>26380</v>
      </c>
      <c r="W479" s="925">
        <v>117676</v>
      </c>
      <c r="X479" s="254">
        <v>42486</v>
      </c>
      <c r="Y479" s="123">
        <v>59620</v>
      </c>
      <c r="Z479" s="254">
        <v>29406</v>
      </c>
      <c r="AA479" s="926">
        <f>SUM(AB479:AG479)</f>
        <v>61365</v>
      </c>
      <c r="AB479" s="1081">
        <v>12079</v>
      </c>
      <c r="AC479" s="1040">
        <v>41563</v>
      </c>
      <c r="AD479" s="1040">
        <v>4855</v>
      </c>
      <c r="AE479" s="1040">
        <v>923</v>
      </c>
      <c r="AF479" s="1040">
        <v>1945</v>
      </c>
      <c r="AG479" s="1042">
        <v>0</v>
      </c>
      <c r="AH479" s="908"/>
    </row>
    <row r="480" spans="1:34" ht="12.75" customHeight="1" x14ac:dyDescent="0.25">
      <c r="A480" s="541" t="s">
        <v>79</v>
      </c>
      <c r="B480" s="544" t="s">
        <v>877</v>
      </c>
      <c r="C480" s="564" t="s">
        <v>576</v>
      </c>
      <c r="D480" s="548" t="s">
        <v>599</v>
      </c>
      <c r="E480" s="566" t="s">
        <v>171</v>
      </c>
      <c r="F480" s="561">
        <v>500</v>
      </c>
      <c r="G480" s="544" t="s">
        <v>50</v>
      </c>
      <c r="H480" s="275"/>
      <c r="I480" s="427">
        <f>$H$479*$F$479/F480</f>
        <v>0</v>
      </c>
      <c r="J480" s="461" t="s">
        <v>107</v>
      </c>
      <c r="K480" s="521">
        <v>0</v>
      </c>
      <c r="L480" s="41">
        <f>IF(K480&gt;0,$N$2,0)</f>
        <v>0</v>
      </c>
      <c r="M480" s="38">
        <f>K480+L480</f>
        <v>0</v>
      </c>
      <c r="N480" s="38">
        <f>M480*I480</f>
        <v>0</v>
      </c>
      <c r="O480" s="44">
        <f>M480/F480</f>
        <v>0</v>
      </c>
      <c r="P480" s="924"/>
      <c r="Q480" s="1026"/>
      <c r="R480" s="1026"/>
      <c r="S480" s="1026"/>
      <c r="T480" s="1026"/>
      <c r="U480" s="1026"/>
      <c r="V480" s="1026"/>
      <c r="W480" s="1026"/>
      <c r="X480" s="1026"/>
      <c r="Y480" s="131"/>
      <c r="Z480" s="1026"/>
      <c r="AA480" s="926"/>
      <c r="AB480" s="979"/>
      <c r="AC480" s="983"/>
      <c r="AD480" s="983"/>
      <c r="AE480" s="983"/>
      <c r="AF480" s="983"/>
      <c r="AG480" s="984"/>
      <c r="AH480" s="908"/>
    </row>
    <row r="481" spans="1:34" ht="12.75" customHeight="1" x14ac:dyDescent="0.25">
      <c r="A481" s="541"/>
      <c r="B481" s="542" t="s">
        <v>878</v>
      </c>
      <c r="C481" s="564" t="s">
        <v>600</v>
      </c>
      <c r="D481" s="150" t="s">
        <v>876</v>
      </c>
      <c r="E481" s="566" t="s">
        <v>244</v>
      </c>
      <c r="F481" s="561">
        <v>500</v>
      </c>
      <c r="G481" s="544" t="s">
        <v>50</v>
      </c>
      <c r="H481" s="259"/>
      <c r="I481" s="427">
        <f>$H$479*$F$479/F481</f>
        <v>0</v>
      </c>
      <c r="J481" s="471" t="s">
        <v>107</v>
      </c>
      <c r="K481" s="472">
        <v>0</v>
      </c>
      <c r="L481" s="102">
        <f>IF(K481&gt;0,$N$2,0)</f>
        <v>0</v>
      </c>
      <c r="M481" s="101">
        <f>K481+L481</f>
        <v>0</v>
      </c>
      <c r="N481" s="101">
        <f>M481*I481</f>
        <v>0</v>
      </c>
      <c r="O481" s="103">
        <f>M481/F481</f>
        <v>0</v>
      </c>
      <c r="P481" s="924"/>
      <c r="Q481" s="1026"/>
      <c r="R481" s="1026"/>
      <c r="S481" s="1026"/>
      <c r="T481" s="1026"/>
      <c r="U481" s="1026"/>
      <c r="V481" s="1026"/>
      <c r="W481" s="1026"/>
      <c r="X481" s="1026"/>
      <c r="Y481" s="131"/>
      <c r="Z481" s="1026"/>
      <c r="AA481" s="926"/>
      <c r="AB481" s="979"/>
      <c r="AC481" s="983"/>
      <c r="AD481" s="983"/>
      <c r="AE481" s="983"/>
      <c r="AF481" s="983"/>
      <c r="AG481" s="984"/>
      <c r="AH481" s="908"/>
    </row>
    <row r="482" spans="1:34" ht="13.5" customHeight="1" thickBot="1" x14ac:dyDescent="0.3">
      <c r="A482" s="549"/>
      <c r="B482" s="798"/>
      <c r="C482" s="563"/>
      <c r="D482" s="677"/>
      <c r="E482" s="575"/>
      <c r="F482" s="574"/>
      <c r="G482" s="563"/>
      <c r="H482" s="257"/>
      <c r="I482" s="433"/>
      <c r="J482" s="492"/>
      <c r="K482" s="505"/>
      <c r="L482" s="50"/>
      <c r="M482" s="194"/>
      <c r="N482" s="194"/>
      <c r="O482" s="73"/>
      <c r="P482" s="924"/>
      <c r="Q482" s="1027"/>
      <c r="R482" s="1027"/>
      <c r="S482" s="1027"/>
      <c r="T482" s="1027"/>
      <c r="U482" s="1027"/>
      <c r="V482" s="1027"/>
      <c r="W482" s="1027"/>
      <c r="X482" s="1027"/>
      <c r="Y482" s="132"/>
      <c r="Z482" s="1027"/>
      <c r="AA482" s="926"/>
      <c r="AB482" s="1057"/>
      <c r="AC482" s="1058"/>
      <c r="AD482" s="1058"/>
      <c r="AE482" s="1058"/>
      <c r="AF482" s="1058"/>
      <c r="AG482" s="1065"/>
      <c r="AH482" s="908"/>
    </row>
    <row r="483" spans="1:34" ht="13.5" customHeight="1" thickBot="1" x14ac:dyDescent="0.3">
      <c r="A483" s="672">
        <v>78615</v>
      </c>
      <c r="B483" s="556" t="s">
        <v>601</v>
      </c>
      <c r="C483" s="673" t="s">
        <v>602</v>
      </c>
      <c r="D483" s="540" t="s">
        <v>603</v>
      </c>
      <c r="E483" s="558" t="s">
        <v>244</v>
      </c>
      <c r="F483" s="540">
        <v>500</v>
      </c>
      <c r="G483" s="559" t="s">
        <v>50</v>
      </c>
      <c r="H483" s="254">
        <v>0</v>
      </c>
      <c r="I483" s="429">
        <f>$H$483*$F$483/F483</f>
        <v>0</v>
      </c>
      <c r="J483" s="465" t="s">
        <v>107</v>
      </c>
      <c r="K483" s="466">
        <v>0</v>
      </c>
      <c r="L483" s="68">
        <f>IF(K483&gt;0,$N$2,0)</f>
        <v>0</v>
      </c>
      <c r="M483" s="31">
        <f>K483+L483</f>
        <v>0</v>
      </c>
      <c r="N483" s="31">
        <f>M483*I483</f>
        <v>0</v>
      </c>
      <c r="O483" s="70">
        <f>M483/F483</f>
        <v>0</v>
      </c>
      <c r="P483" s="924"/>
      <c r="Q483" s="253">
        <f>AA483*2</f>
        <v>3276</v>
      </c>
      <c r="R483" s="925">
        <v>12650</v>
      </c>
      <c r="S483" s="925">
        <v>4220</v>
      </c>
      <c r="T483" s="965">
        <v>112</v>
      </c>
      <c r="U483" s="965">
        <v>8056</v>
      </c>
      <c r="V483" s="965">
        <v>180</v>
      </c>
      <c r="W483" s="925">
        <v>4596</v>
      </c>
      <c r="X483" s="254">
        <v>4196</v>
      </c>
      <c r="Y483" s="123">
        <v>3436</v>
      </c>
      <c r="Z483" s="254">
        <v>37523</v>
      </c>
      <c r="AA483" s="926">
        <f>SUM(AB483:AG483)</f>
        <v>1638</v>
      </c>
      <c r="AB483" s="1039">
        <v>0</v>
      </c>
      <c r="AC483" s="1040">
        <v>1638</v>
      </c>
      <c r="AD483" s="1040">
        <v>0</v>
      </c>
      <c r="AE483" s="1040">
        <v>0</v>
      </c>
      <c r="AF483" s="1040">
        <v>0</v>
      </c>
      <c r="AG483" s="1042">
        <v>0</v>
      </c>
      <c r="AH483" s="908"/>
    </row>
    <row r="484" spans="1:34" ht="12.75" customHeight="1" x14ac:dyDescent="0.25">
      <c r="A484" s="541" t="s">
        <v>79</v>
      </c>
      <c r="B484" s="544" t="s">
        <v>604</v>
      </c>
      <c r="C484" s="544"/>
      <c r="D484" s="316"/>
      <c r="E484" s="638"/>
      <c r="F484" s="316"/>
      <c r="G484" s="544"/>
      <c r="H484" s="264"/>
      <c r="I484" s="435"/>
      <c r="J484" s="478"/>
      <c r="K484" s="479"/>
      <c r="L484" s="102"/>
      <c r="M484" s="101"/>
      <c r="N484" s="101"/>
      <c r="O484" s="103"/>
      <c r="P484" s="924"/>
      <c r="Q484" s="1025"/>
      <c r="R484" s="1025"/>
      <c r="S484" s="1025"/>
      <c r="T484" s="1025"/>
      <c r="U484" s="1025"/>
      <c r="V484" s="1025"/>
      <c r="W484" s="1025"/>
      <c r="X484" s="1025"/>
      <c r="Y484" s="1025"/>
      <c r="Z484" s="1025"/>
      <c r="AA484" s="926"/>
      <c r="AB484" s="979"/>
      <c r="AC484" s="983"/>
      <c r="AD484" s="983"/>
      <c r="AE484" s="983"/>
      <c r="AF484" s="983"/>
      <c r="AG484" s="984"/>
      <c r="AH484" s="908"/>
    </row>
    <row r="485" spans="1:34" ht="12.75" customHeight="1" x14ac:dyDescent="0.25">
      <c r="A485" s="541"/>
      <c r="B485" s="542" t="s">
        <v>605</v>
      </c>
      <c r="C485" s="542"/>
      <c r="D485" s="781"/>
      <c r="E485" s="560"/>
      <c r="F485" s="317"/>
      <c r="G485" s="542"/>
      <c r="H485" s="259"/>
      <c r="I485" s="454"/>
      <c r="J485" s="467"/>
      <c r="K485" s="468"/>
      <c r="L485" s="101"/>
      <c r="M485" s="101"/>
      <c r="N485" s="101"/>
      <c r="O485" s="103"/>
      <c r="P485" s="924"/>
      <c r="Q485" s="1026"/>
      <c r="R485" s="1026"/>
      <c r="S485" s="1026"/>
      <c r="T485" s="1026"/>
      <c r="U485" s="1026"/>
      <c r="V485" s="1026"/>
      <c r="W485" s="1026"/>
      <c r="X485" s="1026"/>
      <c r="Y485" s="1026"/>
      <c r="Z485" s="1026"/>
      <c r="AA485" s="926"/>
      <c r="AB485" s="979"/>
      <c r="AC485" s="983"/>
      <c r="AD485" s="983"/>
      <c r="AE485" s="983"/>
      <c r="AF485" s="983"/>
      <c r="AG485" s="984"/>
      <c r="AH485" s="908"/>
    </row>
    <row r="486" spans="1:34" ht="12.75" customHeight="1" x14ac:dyDescent="0.25">
      <c r="A486" s="541"/>
      <c r="B486" s="564" t="s">
        <v>606</v>
      </c>
      <c r="C486" s="564"/>
      <c r="D486" s="421"/>
      <c r="E486" s="566"/>
      <c r="F486" s="561"/>
      <c r="G486" s="564"/>
      <c r="H486" s="259"/>
      <c r="I486" s="456"/>
      <c r="J486" s="522"/>
      <c r="K486" s="523"/>
      <c r="L486" s="204"/>
      <c r="M486" s="204"/>
      <c r="N486" s="204"/>
      <c r="O486" s="205"/>
      <c r="P486" s="924"/>
      <c r="Q486" s="1026"/>
      <c r="R486" s="1026"/>
      <c r="S486" s="1026"/>
      <c r="T486" s="1026"/>
      <c r="U486" s="1026"/>
      <c r="V486" s="1026"/>
      <c r="W486" s="1026"/>
      <c r="X486" s="1026"/>
      <c r="Y486" s="1026"/>
      <c r="Z486" s="1026"/>
      <c r="AA486" s="926"/>
      <c r="AB486" s="979"/>
      <c r="AC486" s="983"/>
      <c r="AD486" s="983"/>
      <c r="AE486" s="983"/>
      <c r="AF486" s="983"/>
      <c r="AG486" s="984"/>
      <c r="AH486" s="908"/>
    </row>
    <row r="487" spans="1:34" ht="13.5" customHeight="1" thickBot="1" x14ac:dyDescent="0.3">
      <c r="A487" s="549"/>
      <c r="B487" s="563"/>
      <c r="C487" s="563"/>
      <c r="D487" s="677"/>
      <c r="E487" s="575"/>
      <c r="F487" s="574"/>
      <c r="G487" s="563"/>
      <c r="H487" s="257"/>
      <c r="I487" s="433"/>
      <c r="J487" s="473"/>
      <c r="K487" s="474"/>
      <c r="L487" s="194"/>
      <c r="M487" s="194"/>
      <c r="N487" s="194"/>
      <c r="O487" s="73"/>
      <c r="P487" s="924"/>
      <c r="Q487" s="1027"/>
      <c r="R487" s="1027"/>
      <c r="S487" s="1027"/>
      <c r="T487" s="1027"/>
      <c r="U487" s="1027"/>
      <c r="V487" s="1027"/>
      <c r="W487" s="1027"/>
      <c r="X487" s="1027"/>
      <c r="Y487" s="1027"/>
      <c r="Z487" s="1027"/>
      <c r="AA487" s="926"/>
      <c r="AB487" s="1057"/>
      <c r="AC487" s="1058"/>
      <c r="AD487" s="1058"/>
      <c r="AE487" s="1058"/>
      <c r="AF487" s="1058"/>
      <c r="AG487" s="1065"/>
      <c r="AH487" s="908"/>
    </row>
    <row r="488" spans="1:34" ht="13.5" customHeight="1" thickBot="1" x14ac:dyDescent="0.3">
      <c r="A488" s="555">
        <v>78625</v>
      </c>
      <c r="B488" s="556" t="s">
        <v>879</v>
      </c>
      <c r="C488" s="538" t="s">
        <v>607</v>
      </c>
      <c r="D488" s="316" t="s">
        <v>609</v>
      </c>
      <c r="E488" s="566" t="s">
        <v>244</v>
      </c>
      <c r="F488" s="561">
        <v>500</v>
      </c>
      <c r="G488" s="564" t="s">
        <v>50</v>
      </c>
      <c r="H488" s="253">
        <v>450</v>
      </c>
      <c r="I488" s="435">
        <f>H488</f>
        <v>450</v>
      </c>
      <c r="J488" s="461" t="s">
        <v>107</v>
      </c>
      <c r="K488" s="462">
        <v>0</v>
      </c>
      <c r="L488" s="41">
        <f>IF(K488&gt;0,$N$2,0)</f>
        <v>0</v>
      </c>
      <c r="M488" s="38">
        <f>K488+L488</f>
        <v>0</v>
      </c>
      <c r="N488" s="38">
        <f>M488*I488</f>
        <v>0</v>
      </c>
      <c r="O488" s="108">
        <f>M488/F488</f>
        <v>0</v>
      </c>
      <c r="P488" s="924"/>
      <c r="Q488" s="1086">
        <f>AA488*2</f>
        <v>16354</v>
      </c>
      <c r="R488" s="1086">
        <v>11877</v>
      </c>
      <c r="S488" s="1086">
        <v>20646</v>
      </c>
      <c r="T488" s="1086">
        <v>18731</v>
      </c>
      <c r="U488" s="1055">
        <v>16320</v>
      </c>
      <c r="V488" s="1055">
        <v>25958</v>
      </c>
      <c r="W488" s="1055">
        <v>22010</v>
      </c>
      <c r="X488" s="1055">
        <v>24440</v>
      </c>
      <c r="Y488" s="1055">
        <f>SUM(Y490:Y490)</f>
        <v>11231</v>
      </c>
      <c r="Z488" s="1055">
        <f>SUM(Z490:Z490)</f>
        <v>19491</v>
      </c>
      <c r="AA488" s="926">
        <f>SUM(AB488:AG488)</f>
        <v>8177</v>
      </c>
      <c r="AB488" s="1084">
        <f t="shared" ref="AB488:AG488" si="116">SUM(AB490:AB490)</f>
        <v>0</v>
      </c>
      <c r="AC488" s="1084">
        <f t="shared" si="116"/>
        <v>7985</v>
      </c>
      <c r="AD488" s="1084">
        <f t="shared" si="116"/>
        <v>192</v>
      </c>
      <c r="AE488" s="1084">
        <f t="shared" si="116"/>
        <v>0</v>
      </c>
      <c r="AF488" s="1084">
        <f t="shared" si="116"/>
        <v>0</v>
      </c>
      <c r="AG488" s="1084">
        <f t="shared" si="116"/>
        <v>0</v>
      </c>
      <c r="AH488" s="908"/>
    </row>
    <row r="489" spans="1:34" ht="13.5" customHeight="1" thickBot="1" x14ac:dyDescent="0.3">
      <c r="A489" s="541" t="s">
        <v>79</v>
      </c>
      <c r="B489" s="544" t="s">
        <v>608</v>
      </c>
      <c r="C489" s="783"/>
      <c r="D489" s="781"/>
      <c r="E489" s="560"/>
      <c r="F489" s="317"/>
      <c r="G489" s="542"/>
      <c r="H489" s="255"/>
      <c r="I489" s="42"/>
      <c r="J489" s="467"/>
      <c r="K489" s="468"/>
      <c r="L489" s="41"/>
      <c r="M489" s="38"/>
      <c r="N489" s="38"/>
      <c r="O489" s="44"/>
      <c r="P489" s="924"/>
      <c r="Q489" s="1026"/>
      <c r="R489" s="1026"/>
      <c r="S489" s="1026"/>
      <c r="T489" s="1026"/>
      <c r="U489" s="1026"/>
      <c r="V489" s="1026"/>
      <c r="W489" s="1026"/>
      <c r="X489" s="1026"/>
      <c r="Y489" s="1026"/>
      <c r="Z489" s="1026"/>
      <c r="AA489" s="926"/>
      <c r="AB489" s="979"/>
      <c r="AC489" s="983"/>
      <c r="AD489" s="983"/>
      <c r="AE489" s="983"/>
      <c r="AF489" s="983"/>
      <c r="AG489" s="984"/>
      <c r="AH489" s="908"/>
    </row>
    <row r="490" spans="1:34" ht="13.5" customHeight="1" thickBot="1" x14ac:dyDescent="0.3">
      <c r="A490" s="572"/>
      <c r="B490" s="656"/>
      <c r="C490" s="564"/>
      <c r="D490" s="316"/>
      <c r="E490" s="566"/>
      <c r="F490" s="561"/>
      <c r="G490" s="564"/>
      <c r="H490" s="420"/>
      <c r="I490" s="435"/>
      <c r="J490" s="467"/>
      <c r="K490" s="468"/>
      <c r="L490" s="41"/>
      <c r="M490" s="38"/>
      <c r="N490" s="38"/>
      <c r="O490" s="108"/>
      <c r="P490" s="924"/>
      <c r="Q490" s="1026"/>
      <c r="R490" s="1026"/>
      <c r="S490" s="1026"/>
      <c r="T490" s="1087"/>
      <c r="U490" s="965">
        <v>3056</v>
      </c>
      <c r="V490" s="965">
        <v>9229</v>
      </c>
      <c r="W490" s="925">
        <v>15330</v>
      </c>
      <c r="X490" s="254">
        <v>13758</v>
      </c>
      <c r="Y490" s="123">
        <v>11231</v>
      </c>
      <c r="Z490" s="254">
        <v>19491</v>
      </c>
      <c r="AA490" s="926">
        <f>SUM(AB490:AG490)</f>
        <v>8177</v>
      </c>
      <c r="AB490" s="979">
        <v>0</v>
      </c>
      <c r="AC490" s="983">
        <v>7985</v>
      </c>
      <c r="AD490" s="983">
        <v>192</v>
      </c>
      <c r="AE490" s="983">
        <v>0</v>
      </c>
      <c r="AF490" s="983">
        <v>0</v>
      </c>
      <c r="AG490" s="984">
        <v>0</v>
      </c>
      <c r="AH490" s="908"/>
    </row>
    <row r="491" spans="1:34" ht="12.75" customHeight="1" x14ac:dyDescent="0.25">
      <c r="A491" s="541"/>
      <c r="B491" s="557"/>
      <c r="C491" s="542"/>
      <c r="D491" s="317"/>
      <c r="E491" s="560"/>
      <c r="F491" s="317"/>
      <c r="G491" s="778"/>
      <c r="H491" s="263"/>
      <c r="I491" s="427"/>
      <c r="J491" s="467"/>
      <c r="K491" s="468"/>
      <c r="L491" s="41"/>
      <c r="M491" s="38"/>
      <c r="N491" s="38"/>
      <c r="O491" s="44"/>
      <c r="P491" s="924"/>
      <c r="Q491" s="1026"/>
      <c r="R491" s="1026"/>
      <c r="S491" s="1026"/>
      <c r="T491" s="1026"/>
      <c r="U491" s="1026"/>
      <c r="V491" s="1026"/>
      <c r="W491" s="1026"/>
      <c r="X491" s="1026"/>
      <c r="Y491" s="131"/>
      <c r="Z491" s="1026"/>
      <c r="AA491" s="926"/>
      <c r="AB491" s="979"/>
      <c r="AC491" s="983"/>
      <c r="AD491" s="983"/>
      <c r="AE491" s="983"/>
      <c r="AF491" s="983"/>
      <c r="AG491" s="984"/>
      <c r="AH491" s="908"/>
    </row>
    <row r="492" spans="1:34" ht="12.75" customHeight="1" x14ac:dyDescent="0.25">
      <c r="A492" s="572"/>
      <c r="B492" s="542"/>
      <c r="C492" s="542"/>
      <c r="D492" s="317"/>
      <c r="E492" s="560"/>
      <c r="F492" s="317"/>
      <c r="G492" s="778"/>
      <c r="H492" s="263"/>
      <c r="I492" s="427"/>
      <c r="J492" s="467"/>
      <c r="K492" s="468"/>
      <c r="L492" s="41"/>
      <c r="M492" s="38"/>
      <c r="N492" s="38"/>
      <c r="O492" s="44"/>
      <c r="P492" s="924"/>
      <c r="Q492" s="1026"/>
      <c r="R492" s="1026"/>
      <c r="S492" s="1026"/>
      <c r="T492" s="1026"/>
      <c r="U492" s="1026"/>
      <c r="V492" s="1026"/>
      <c r="W492" s="1026"/>
      <c r="X492" s="1026"/>
      <c r="Y492" s="131"/>
      <c r="Z492" s="1026"/>
      <c r="AA492" s="926"/>
      <c r="AB492" s="979"/>
      <c r="AC492" s="983"/>
      <c r="AD492" s="983"/>
      <c r="AE492" s="983"/>
      <c r="AF492" s="983"/>
      <c r="AG492" s="984"/>
      <c r="AH492" s="908"/>
    </row>
    <row r="493" spans="1:34" ht="13.5" customHeight="1" thickBot="1" x14ac:dyDescent="0.3">
      <c r="A493" s="293"/>
      <c r="B493" s="563"/>
      <c r="C493" s="563"/>
      <c r="D493" s="574"/>
      <c r="E493" s="575"/>
      <c r="F493" s="574"/>
      <c r="G493" s="799"/>
      <c r="H493" s="347"/>
      <c r="I493" s="448"/>
      <c r="J493" s="492"/>
      <c r="K493" s="505"/>
      <c r="L493" s="99"/>
      <c r="M493" s="50"/>
      <c r="N493" s="50"/>
      <c r="O493" s="56"/>
      <c r="P493" s="924"/>
      <c r="Q493" s="1027"/>
      <c r="R493" s="1027"/>
      <c r="S493" s="1027"/>
      <c r="T493" s="1027"/>
      <c r="U493" s="1027"/>
      <c r="V493" s="1027"/>
      <c r="W493" s="1027"/>
      <c r="X493" s="1027"/>
      <c r="Y493" s="132"/>
      <c r="Z493" s="1027"/>
      <c r="AA493" s="926"/>
      <c r="AB493" s="1057"/>
      <c r="AC493" s="1058"/>
      <c r="AD493" s="986"/>
      <c r="AE493" s="986"/>
      <c r="AF493" s="986"/>
      <c r="AG493" s="987"/>
      <c r="AH493" s="908"/>
    </row>
    <row r="494" spans="1:34" ht="13.5" customHeight="1" thickBot="1" x14ac:dyDescent="0.3">
      <c r="A494" s="730" t="s">
        <v>610</v>
      </c>
      <c r="B494" s="731"/>
      <c r="C494" s="682"/>
      <c r="D494" s="800"/>
      <c r="E494" s="683"/>
      <c r="F494" s="684"/>
      <c r="G494" s="682"/>
      <c r="H494" s="341"/>
      <c r="I494" s="445"/>
      <c r="J494" s="498"/>
      <c r="K494" s="475"/>
      <c r="L494" s="337"/>
      <c r="M494" s="337"/>
      <c r="N494" s="337"/>
      <c r="O494" s="338"/>
      <c r="P494" s="924"/>
      <c r="Q494" s="420"/>
      <c r="R494" s="420"/>
      <c r="S494" s="420"/>
      <c r="T494" s="420"/>
      <c r="U494" s="420"/>
      <c r="V494" s="420"/>
      <c r="W494" s="420"/>
      <c r="X494" s="420"/>
      <c r="Y494" s="188"/>
      <c r="Z494" s="420"/>
      <c r="AA494" s="926"/>
      <c r="AB494" s="959"/>
      <c r="AC494" s="960"/>
      <c r="AD494" s="961"/>
      <c r="AE494" s="961"/>
      <c r="AF494" s="961"/>
      <c r="AG494" s="963"/>
      <c r="AH494" s="908"/>
    </row>
    <row r="495" spans="1:34" ht="13.5" customHeight="1" thickBot="1" x14ac:dyDescent="0.3">
      <c r="A495" s="555">
        <v>78630</v>
      </c>
      <c r="B495" s="567" t="s">
        <v>611</v>
      </c>
      <c r="C495" s="557" t="s">
        <v>92</v>
      </c>
      <c r="D495" s="540" t="s">
        <v>612</v>
      </c>
      <c r="E495" s="316" t="s">
        <v>613</v>
      </c>
      <c r="F495" s="316">
        <v>100</v>
      </c>
      <c r="G495" s="544" t="s">
        <v>614</v>
      </c>
      <c r="H495" s="254">
        <v>10</v>
      </c>
      <c r="I495" s="450">
        <f>$H$495*$F$495/F495</f>
        <v>10</v>
      </c>
      <c r="J495" s="476" t="s">
        <v>107</v>
      </c>
      <c r="K495" s="477">
        <v>0</v>
      </c>
      <c r="L495" s="86">
        <f>IF(K495&gt;0,$N$2,0)</f>
        <v>0</v>
      </c>
      <c r="M495" s="106">
        <f>K495+L495</f>
        <v>0</v>
      </c>
      <c r="N495" s="106">
        <f>M495*I495</f>
        <v>0</v>
      </c>
      <c r="O495" s="108">
        <f>M495/F495</f>
        <v>0</v>
      </c>
      <c r="P495" s="924"/>
      <c r="Q495" s="253">
        <f>AA495*2</f>
        <v>2320</v>
      </c>
      <c r="R495" s="925">
        <v>3267</v>
      </c>
      <c r="S495" s="925">
        <v>2450</v>
      </c>
      <c r="T495" s="965">
        <v>1877</v>
      </c>
      <c r="U495" s="965">
        <v>2848</v>
      </c>
      <c r="V495" s="965">
        <v>2171</v>
      </c>
      <c r="W495" s="925">
        <v>5960</v>
      </c>
      <c r="X495" s="254">
        <v>998</v>
      </c>
      <c r="Y495" s="123">
        <v>774</v>
      </c>
      <c r="Z495" s="254">
        <v>1056</v>
      </c>
      <c r="AA495" s="926">
        <f>SUM(AB495:AG495)</f>
        <v>1160</v>
      </c>
      <c r="AB495" s="1039">
        <v>0</v>
      </c>
      <c r="AC495" s="1040">
        <v>1006</v>
      </c>
      <c r="AD495" s="1040">
        <v>10</v>
      </c>
      <c r="AE495" s="1040">
        <v>15</v>
      </c>
      <c r="AF495" s="1040">
        <v>84</v>
      </c>
      <c r="AG495" s="1042">
        <v>45</v>
      </c>
      <c r="AH495" s="908"/>
    </row>
    <row r="496" spans="1:34" ht="12.75" customHeight="1" x14ac:dyDescent="0.25">
      <c r="A496" s="541" t="s">
        <v>51</v>
      </c>
      <c r="B496" s="542" t="s">
        <v>615</v>
      </c>
      <c r="C496" s="542" t="s">
        <v>121</v>
      </c>
      <c r="D496" s="781">
        <v>303764020</v>
      </c>
      <c r="E496" s="638">
        <v>100</v>
      </c>
      <c r="F496" s="316">
        <v>100</v>
      </c>
      <c r="G496" s="757" t="s">
        <v>614</v>
      </c>
      <c r="H496" s="264"/>
      <c r="I496" s="427">
        <f>$H$495*$F$495/F496</f>
        <v>10</v>
      </c>
      <c r="J496" s="461" t="s">
        <v>107</v>
      </c>
      <c r="K496" s="462">
        <v>0</v>
      </c>
      <c r="L496" s="41">
        <f>IF(K496&gt;0,$N$2,0)</f>
        <v>0</v>
      </c>
      <c r="M496" s="38">
        <f>K496+L496</f>
        <v>0</v>
      </c>
      <c r="N496" s="38">
        <f>M496*I496</f>
        <v>0</v>
      </c>
      <c r="O496" s="44">
        <f>M496/F496</f>
        <v>0</v>
      </c>
      <c r="P496" s="924"/>
      <c r="Q496" s="1025"/>
      <c r="R496" s="1025"/>
      <c r="S496" s="1025"/>
      <c r="T496" s="1025"/>
      <c r="U496" s="1025"/>
      <c r="V496" s="1025"/>
      <c r="W496" s="1025"/>
      <c r="X496" s="1025"/>
      <c r="Y496" s="130"/>
      <c r="Z496" s="1025"/>
      <c r="AA496" s="926"/>
      <c r="AB496" s="979"/>
      <c r="AC496" s="983"/>
      <c r="AD496" s="983"/>
      <c r="AE496" s="983"/>
      <c r="AF496" s="983"/>
      <c r="AG496" s="984"/>
      <c r="AH496" s="908"/>
    </row>
    <row r="497" spans="1:34" ht="12.75" customHeight="1" x14ac:dyDescent="0.25">
      <c r="A497" s="541"/>
      <c r="B497" s="557" t="s">
        <v>616</v>
      </c>
      <c r="C497" s="801"/>
      <c r="D497" s="781"/>
      <c r="E497" s="802"/>
      <c r="F497" s="316"/>
      <c r="G497" s="542"/>
      <c r="H497" s="259"/>
      <c r="I497" s="427"/>
      <c r="J497" s="467"/>
      <c r="K497" s="468"/>
      <c r="L497" s="41"/>
      <c r="M497" s="38"/>
      <c r="N497" s="38"/>
      <c r="O497" s="44"/>
      <c r="P497" s="924"/>
      <c r="Q497" s="1026"/>
      <c r="R497" s="1026"/>
      <c r="S497" s="1026"/>
      <c r="T497" s="1026"/>
      <c r="U497" s="1026"/>
      <c r="V497" s="1026"/>
      <c r="W497" s="1026"/>
      <c r="X497" s="1026"/>
      <c r="Y497" s="131"/>
      <c r="Z497" s="1026"/>
      <c r="AA497" s="926"/>
      <c r="AB497" s="979"/>
      <c r="AC497" s="983"/>
      <c r="AD497" s="983"/>
      <c r="AE497" s="983"/>
      <c r="AF497" s="983"/>
      <c r="AG497" s="984"/>
      <c r="AH497" s="908"/>
    </row>
    <row r="498" spans="1:34" ht="13.5" customHeight="1" thickBot="1" x14ac:dyDescent="0.3">
      <c r="A498" s="549"/>
      <c r="B498" s="563"/>
      <c r="C498" s="570"/>
      <c r="D498" s="677"/>
      <c r="E498" s="575"/>
      <c r="F498" s="574"/>
      <c r="G498" s="563"/>
      <c r="H498" s="257"/>
      <c r="I498" s="448"/>
      <c r="J498" s="492"/>
      <c r="K498" s="505"/>
      <c r="L498" s="50"/>
      <c r="M498" s="50"/>
      <c r="N498" s="50"/>
      <c r="O498" s="56"/>
      <c r="P498" s="924"/>
      <c r="Q498" s="1027"/>
      <c r="R498" s="1027"/>
      <c r="S498" s="1027"/>
      <c r="T498" s="1027"/>
      <c r="U498" s="1027"/>
      <c r="V498" s="1027"/>
      <c r="W498" s="1027"/>
      <c r="X498" s="1027"/>
      <c r="Y498" s="132"/>
      <c r="Z498" s="1027"/>
      <c r="AA498" s="926"/>
      <c r="AB498" s="1057"/>
      <c r="AC498" s="1058"/>
      <c r="AD498" s="1058"/>
      <c r="AE498" s="1058"/>
      <c r="AF498" s="1058"/>
      <c r="AG498" s="1065"/>
      <c r="AH498" s="908"/>
    </row>
    <row r="499" spans="1:34" ht="13.5" customHeight="1" thickBot="1" x14ac:dyDescent="0.3">
      <c r="A499" s="555">
        <v>78640</v>
      </c>
      <c r="B499" s="567" t="s">
        <v>617</v>
      </c>
      <c r="C499" s="538" t="s">
        <v>78</v>
      </c>
      <c r="D499" s="791"/>
      <c r="E499" s="803" t="s">
        <v>618</v>
      </c>
      <c r="F499" s="804">
        <v>1</v>
      </c>
      <c r="G499" s="538" t="s">
        <v>619</v>
      </c>
      <c r="H499" s="254">
        <v>5</v>
      </c>
      <c r="I499" s="26"/>
      <c r="J499" s="485"/>
      <c r="K499" s="486"/>
      <c r="L499" s="68"/>
      <c r="M499" s="31"/>
      <c r="N499" s="31"/>
      <c r="O499" s="70"/>
      <c r="P499" s="924"/>
      <c r="Q499" s="253">
        <f>AA499*2</f>
        <v>2736</v>
      </c>
      <c r="R499" s="925">
        <v>2649</v>
      </c>
      <c r="S499" s="925">
        <v>2460</v>
      </c>
      <c r="T499" s="965">
        <v>1946</v>
      </c>
      <c r="U499" s="965">
        <v>2120</v>
      </c>
      <c r="V499" s="965">
        <v>1646</v>
      </c>
      <c r="W499" s="925">
        <v>4468</v>
      </c>
      <c r="X499" s="254">
        <v>3608</v>
      </c>
      <c r="Y499" s="123">
        <v>2721</v>
      </c>
      <c r="Z499" s="254">
        <v>2755</v>
      </c>
      <c r="AA499" s="926">
        <f>SUM(AB499:AG499)</f>
        <v>1368</v>
      </c>
      <c r="AB499" s="1039">
        <v>94</v>
      </c>
      <c r="AC499" s="1040">
        <v>1092</v>
      </c>
      <c r="AD499" s="1040">
        <v>9</v>
      </c>
      <c r="AE499" s="1040">
        <v>40</v>
      </c>
      <c r="AF499" s="1040">
        <v>67</v>
      </c>
      <c r="AG499" s="1042">
        <v>66</v>
      </c>
      <c r="AH499" s="908"/>
    </row>
    <row r="500" spans="1:34" ht="12.75" customHeight="1" x14ac:dyDescent="0.25">
      <c r="A500" s="541" t="s">
        <v>51</v>
      </c>
      <c r="B500" s="542" t="s">
        <v>620</v>
      </c>
      <c r="C500" s="721"/>
      <c r="D500" s="721"/>
      <c r="E500" s="650">
        <v>1</v>
      </c>
      <c r="F500" s="628">
        <v>1</v>
      </c>
      <c r="G500" s="542" t="s">
        <v>619</v>
      </c>
      <c r="H500" s="275"/>
      <c r="I500" s="427">
        <f>$H$499*$F$499/F500</f>
        <v>5</v>
      </c>
      <c r="J500" s="461" t="s">
        <v>107</v>
      </c>
      <c r="K500" s="462">
        <v>0</v>
      </c>
      <c r="L500" s="41">
        <f>IF(K500&gt;0,$N$2,0)</f>
        <v>0</v>
      </c>
      <c r="M500" s="38">
        <f>K500+L500</f>
        <v>0</v>
      </c>
      <c r="N500" s="38">
        <f>M500*I500</f>
        <v>0</v>
      </c>
      <c r="O500" s="44">
        <f>M500/F500</f>
        <v>0</v>
      </c>
      <c r="P500" s="924"/>
      <c r="Q500" s="1026"/>
      <c r="R500" s="1026"/>
      <c r="S500" s="1026"/>
      <c r="T500" s="1026"/>
      <c r="U500" s="1026"/>
      <c r="V500" s="1026"/>
      <c r="W500" s="1026"/>
      <c r="X500" s="1026"/>
      <c r="Y500" s="131"/>
      <c r="Z500" s="1026"/>
      <c r="AA500" s="926"/>
      <c r="AB500" s="979"/>
      <c r="AC500" s="983"/>
      <c r="AD500" s="983"/>
      <c r="AE500" s="983"/>
      <c r="AF500" s="983"/>
      <c r="AG500" s="984"/>
      <c r="AH500" s="908"/>
    </row>
    <row r="501" spans="1:34" ht="12.75" customHeight="1" x14ac:dyDescent="0.25">
      <c r="A501" s="541"/>
      <c r="B501" s="542"/>
      <c r="C501" s="542" t="s">
        <v>621</v>
      </c>
      <c r="D501" s="781">
        <v>91351</v>
      </c>
      <c r="E501" s="560">
        <v>1</v>
      </c>
      <c r="F501" s="317">
        <v>1</v>
      </c>
      <c r="G501" s="542" t="s">
        <v>619</v>
      </c>
      <c r="H501" s="275"/>
      <c r="I501" s="427">
        <f>$H$499*$F$499/F501</f>
        <v>5</v>
      </c>
      <c r="J501" s="461" t="s">
        <v>107</v>
      </c>
      <c r="K501" s="462">
        <v>0</v>
      </c>
      <c r="L501" s="41">
        <f>IF(K501&gt;0,$N$2,0)</f>
        <v>0</v>
      </c>
      <c r="M501" s="38">
        <f>K501+L501</f>
        <v>0</v>
      </c>
      <c r="N501" s="38">
        <f>M501*I501</f>
        <v>0</v>
      </c>
      <c r="O501" s="44">
        <f>M501/F501</f>
        <v>0</v>
      </c>
      <c r="P501" s="924"/>
      <c r="Q501" s="1026"/>
      <c r="R501" s="1026"/>
      <c r="S501" s="1026"/>
      <c r="T501" s="1026"/>
      <c r="U501" s="1026"/>
      <c r="V501" s="1026"/>
      <c r="W501" s="1026"/>
      <c r="X501" s="1026"/>
      <c r="Y501" s="131"/>
      <c r="Z501" s="1026"/>
      <c r="AA501" s="926"/>
      <c r="AB501" s="979"/>
      <c r="AC501" s="983"/>
      <c r="AD501" s="983"/>
      <c r="AE501" s="983"/>
      <c r="AF501" s="983"/>
      <c r="AG501" s="984"/>
      <c r="AH501" s="908"/>
    </row>
    <row r="502" spans="1:34" ht="13.5" customHeight="1" thickBot="1" x14ac:dyDescent="0.3">
      <c r="A502" s="549"/>
      <c r="B502" s="551"/>
      <c r="C502" s="551"/>
      <c r="D502" s="421"/>
      <c r="E502" s="553"/>
      <c r="F502" s="554"/>
      <c r="G502" s="570"/>
      <c r="H502" s="257"/>
      <c r="I502" s="433"/>
      <c r="J502" s="506"/>
      <c r="K502" s="518"/>
      <c r="L502" s="194"/>
      <c r="M502" s="194"/>
      <c r="N502" s="194"/>
      <c r="O502" s="73"/>
      <c r="P502" s="924"/>
      <c r="Q502" s="1027"/>
      <c r="R502" s="1027"/>
      <c r="S502" s="1027"/>
      <c r="T502" s="1027"/>
      <c r="U502" s="1027"/>
      <c r="V502" s="1027"/>
      <c r="W502" s="1027"/>
      <c r="X502" s="1027"/>
      <c r="Y502" s="132"/>
      <c r="Z502" s="1027"/>
      <c r="AA502" s="926"/>
      <c r="AB502" s="1057"/>
      <c r="AC502" s="1058"/>
      <c r="AD502" s="1058"/>
      <c r="AE502" s="1058"/>
      <c r="AF502" s="1058"/>
      <c r="AG502" s="1065"/>
      <c r="AH502" s="908"/>
    </row>
    <row r="503" spans="1:34" ht="13.5" customHeight="1" thickBot="1" x14ac:dyDescent="0.3">
      <c r="A503" s="555">
        <v>78645</v>
      </c>
      <c r="B503" s="567" t="s">
        <v>622</v>
      </c>
      <c r="C503" s="805" t="s">
        <v>78</v>
      </c>
      <c r="D503" s="804"/>
      <c r="E503" s="562" t="s">
        <v>618</v>
      </c>
      <c r="F503" s="599">
        <v>1</v>
      </c>
      <c r="G503" s="805" t="s">
        <v>619</v>
      </c>
      <c r="H503" s="254">
        <v>0</v>
      </c>
      <c r="I503" s="26"/>
      <c r="J503" s="485"/>
      <c r="K503" s="486"/>
      <c r="L503" s="68"/>
      <c r="M503" s="31"/>
      <c r="N503" s="31"/>
      <c r="O503" s="70"/>
      <c r="P503" s="924"/>
      <c r="Q503" s="253">
        <f>AA503*2</f>
        <v>540</v>
      </c>
      <c r="R503" s="925">
        <v>1259</v>
      </c>
      <c r="S503" s="925">
        <v>18</v>
      </c>
      <c r="T503" s="965">
        <v>386</v>
      </c>
      <c r="U503" s="965">
        <v>594</v>
      </c>
      <c r="V503" s="965">
        <v>376</v>
      </c>
      <c r="W503" s="925">
        <v>972</v>
      </c>
      <c r="X503" s="254">
        <v>1182</v>
      </c>
      <c r="Y503" s="123">
        <v>87</v>
      </c>
      <c r="Z503" s="254">
        <v>907</v>
      </c>
      <c r="AA503" s="926">
        <f>SUM(AB503:AG503)</f>
        <v>270</v>
      </c>
      <c r="AB503" s="1039">
        <v>0</v>
      </c>
      <c r="AC503" s="1040">
        <v>266</v>
      </c>
      <c r="AD503" s="1040">
        <v>0</v>
      </c>
      <c r="AE503" s="1040">
        <v>0</v>
      </c>
      <c r="AF503" s="1040">
        <v>4</v>
      </c>
      <c r="AG503" s="1042">
        <v>0</v>
      </c>
      <c r="AH503" s="908"/>
    </row>
    <row r="504" spans="1:34" ht="12.75" customHeight="1" thickBot="1" x14ac:dyDescent="0.3">
      <c r="A504" s="541" t="s">
        <v>51</v>
      </c>
      <c r="B504" s="600" t="s">
        <v>623</v>
      </c>
      <c r="C504" s="806"/>
      <c r="D504" s="806"/>
      <c r="E504" s="807">
        <v>1</v>
      </c>
      <c r="F504" s="807">
        <v>1</v>
      </c>
      <c r="G504" s="127" t="s">
        <v>619</v>
      </c>
      <c r="H504" s="345"/>
      <c r="I504" s="427">
        <f>$H$503*$F$503/F504</f>
        <v>0</v>
      </c>
      <c r="J504" s="461"/>
      <c r="K504" s="462">
        <v>0</v>
      </c>
      <c r="L504" s="41">
        <f>IF(K504&gt;0,$N$2,0)</f>
        <v>0</v>
      </c>
      <c r="M504" s="38">
        <f>K504+L504</f>
        <v>0</v>
      </c>
      <c r="N504" s="38">
        <f>M504*I504</f>
        <v>0</v>
      </c>
      <c r="O504" s="44">
        <f>M504/F504</f>
        <v>0</v>
      </c>
      <c r="P504" s="924"/>
      <c r="Q504" s="1025"/>
      <c r="R504" s="1025"/>
      <c r="S504" s="1025"/>
      <c r="T504" s="1025"/>
      <c r="U504" s="1025"/>
      <c r="V504" s="1025"/>
      <c r="W504" s="1025"/>
      <c r="X504" s="1025"/>
      <c r="Y504" s="130"/>
      <c r="Z504" s="1025"/>
      <c r="AA504" s="926"/>
      <c r="AB504" s="979"/>
      <c r="AC504" s="983"/>
      <c r="AD504" s="983"/>
      <c r="AE504" s="983"/>
      <c r="AF504" s="983"/>
      <c r="AG504" s="984"/>
      <c r="AH504" s="908"/>
    </row>
    <row r="505" spans="1:34" ht="12.75" customHeight="1" x14ac:dyDescent="0.25">
      <c r="A505" s="541"/>
      <c r="B505" s="808"/>
      <c r="C505" s="544" t="s">
        <v>625</v>
      </c>
      <c r="D505" s="316">
        <v>6112</v>
      </c>
      <c r="E505" s="599">
        <v>1</v>
      </c>
      <c r="F505" s="599">
        <v>1</v>
      </c>
      <c r="G505" s="557" t="s">
        <v>619</v>
      </c>
      <c r="H505" s="264"/>
      <c r="I505" s="427">
        <f>$H$503*$F$503/F505</f>
        <v>0</v>
      </c>
      <c r="J505" s="461"/>
      <c r="K505" s="462">
        <v>0</v>
      </c>
      <c r="L505" s="41">
        <f>IF(K505&gt;0,$N$2,0)</f>
        <v>0</v>
      </c>
      <c r="M505" s="38">
        <f>K505+L505</f>
        <v>0</v>
      </c>
      <c r="N505" s="38">
        <f>M505*I505</f>
        <v>0</v>
      </c>
      <c r="O505" s="44">
        <f>M505/F505</f>
        <v>0</v>
      </c>
      <c r="P505" s="924"/>
      <c r="Q505" s="1025"/>
      <c r="R505" s="1025"/>
      <c r="S505" s="1025"/>
      <c r="T505" s="1025"/>
      <c r="U505" s="1025"/>
      <c r="V505" s="1025"/>
      <c r="W505" s="1025"/>
      <c r="X505" s="1025"/>
      <c r="Y505" s="130"/>
      <c r="Z505" s="1025"/>
      <c r="AA505" s="926"/>
      <c r="AB505" s="979"/>
      <c r="AC505" s="983"/>
      <c r="AD505" s="983"/>
      <c r="AE505" s="983"/>
      <c r="AF505" s="983"/>
      <c r="AG505" s="984"/>
      <c r="AH505" s="908"/>
    </row>
    <row r="506" spans="1:34" ht="13.5" customHeight="1" thickBot="1" x14ac:dyDescent="0.3">
      <c r="A506" s="549"/>
      <c r="B506" s="551" t="s">
        <v>624</v>
      </c>
      <c r="C506" s="809"/>
      <c r="D506" s="810"/>
      <c r="E506" s="575"/>
      <c r="F506" s="574"/>
      <c r="G506" s="563"/>
      <c r="H506" s="257"/>
      <c r="I506" s="433"/>
      <c r="J506" s="469"/>
      <c r="K506" s="505"/>
      <c r="L506" s="50"/>
      <c r="M506" s="194"/>
      <c r="N506" s="194"/>
      <c r="O506" s="73"/>
      <c r="P506" s="924"/>
      <c r="Q506" s="1027"/>
      <c r="R506" s="1027"/>
      <c r="S506" s="1027"/>
      <c r="T506" s="1027"/>
      <c r="U506" s="1027"/>
      <c r="V506" s="1027"/>
      <c r="W506" s="1027"/>
      <c r="X506" s="1027"/>
      <c r="Y506" s="132"/>
      <c r="Z506" s="1027"/>
      <c r="AA506" s="926"/>
      <c r="AB506" s="1057"/>
      <c r="AC506" s="1058"/>
      <c r="AD506" s="1058"/>
      <c r="AE506" s="1058"/>
      <c r="AF506" s="1058"/>
      <c r="AG506" s="1065"/>
      <c r="AH506" s="908"/>
    </row>
    <row r="507" spans="1:34" ht="13.5" customHeight="1" thickBot="1" x14ac:dyDescent="0.3">
      <c r="A507" s="571">
        <v>78655</v>
      </c>
      <c r="B507" s="567" t="s">
        <v>626</v>
      </c>
      <c r="C507" s="607" t="s">
        <v>78</v>
      </c>
      <c r="D507" s="540"/>
      <c r="E507" s="811" t="s">
        <v>627</v>
      </c>
      <c r="F507" s="599">
        <v>6</v>
      </c>
      <c r="G507" s="557" t="s">
        <v>50</v>
      </c>
      <c r="H507" s="254">
        <v>25</v>
      </c>
      <c r="I507" s="26"/>
      <c r="J507" s="485"/>
      <c r="K507" s="486"/>
      <c r="L507" s="68"/>
      <c r="M507" s="31"/>
      <c r="N507" s="31"/>
      <c r="O507" s="70"/>
      <c r="P507" s="924"/>
      <c r="Q507" s="253">
        <f>AA507*2</f>
        <v>2822</v>
      </c>
      <c r="R507" s="925">
        <v>3009</v>
      </c>
      <c r="S507" s="925">
        <v>3256</v>
      </c>
      <c r="T507" s="965">
        <v>2940</v>
      </c>
      <c r="U507" s="965">
        <v>3148</v>
      </c>
      <c r="V507" s="965">
        <v>2666</v>
      </c>
      <c r="W507" s="925">
        <v>4408</v>
      </c>
      <c r="X507" s="254">
        <v>4014</v>
      </c>
      <c r="Y507" s="123">
        <v>3472</v>
      </c>
      <c r="Z507" s="254">
        <v>3433</v>
      </c>
      <c r="AA507" s="926">
        <f>SUM(AB507:AG507)</f>
        <v>1411</v>
      </c>
      <c r="AB507" s="1039">
        <v>99</v>
      </c>
      <c r="AC507" s="1040">
        <v>1017</v>
      </c>
      <c r="AD507" s="1040">
        <v>53</v>
      </c>
      <c r="AE507" s="1040">
        <v>174</v>
      </c>
      <c r="AF507" s="1040">
        <v>42</v>
      </c>
      <c r="AG507" s="1042">
        <v>26</v>
      </c>
      <c r="AH507" s="908"/>
    </row>
    <row r="508" spans="1:34" ht="12.75" customHeight="1" x14ac:dyDescent="0.25">
      <c r="A508" s="541" t="s">
        <v>51</v>
      </c>
      <c r="B508" s="542" t="s">
        <v>628</v>
      </c>
      <c r="C508" s="812"/>
      <c r="D508" s="721"/>
      <c r="E508" s="813" t="s">
        <v>629</v>
      </c>
      <c r="F508" s="628">
        <v>6</v>
      </c>
      <c r="G508" s="542" t="s">
        <v>50</v>
      </c>
      <c r="H508" s="264"/>
      <c r="I508" s="427">
        <f>$H$507*$F$507/F508</f>
        <v>25</v>
      </c>
      <c r="J508" s="461" t="s">
        <v>107</v>
      </c>
      <c r="K508" s="462">
        <v>0</v>
      </c>
      <c r="L508" s="41">
        <f>IF(K508&gt;0,$N$2,0)</f>
        <v>0</v>
      </c>
      <c r="M508" s="38">
        <f>K508+L508</f>
        <v>0</v>
      </c>
      <c r="N508" s="38">
        <f>M508*I508</f>
        <v>0</v>
      </c>
      <c r="O508" s="44">
        <f>M508/F508</f>
        <v>0</v>
      </c>
      <c r="P508" s="924"/>
      <c r="Q508" s="1025"/>
      <c r="R508" s="1025"/>
      <c r="S508" s="1025"/>
      <c r="T508" s="1025"/>
      <c r="U508" s="1025"/>
      <c r="V508" s="1025"/>
      <c r="W508" s="1025"/>
      <c r="X508" s="1025"/>
      <c r="Y508" s="130"/>
      <c r="Z508" s="1025"/>
      <c r="AA508" s="926"/>
      <c r="AB508" s="979"/>
      <c r="AC508" s="983"/>
      <c r="AD508" s="983"/>
      <c r="AE508" s="983"/>
      <c r="AF508" s="983"/>
      <c r="AG508" s="984"/>
      <c r="AH508" s="908"/>
    </row>
    <row r="509" spans="1:34" ht="13.5" customHeight="1" thickBot="1" x14ac:dyDescent="0.3">
      <c r="A509" s="549"/>
      <c r="B509" s="551"/>
      <c r="C509" s="569"/>
      <c r="D509" s="574"/>
      <c r="E509" s="814"/>
      <c r="F509" s="574"/>
      <c r="G509" s="563"/>
      <c r="H509" s="257"/>
      <c r="I509" s="448"/>
      <c r="J509" s="492"/>
      <c r="K509" s="505"/>
      <c r="L509" s="99"/>
      <c r="M509" s="50"/>
      <c r="N509" s="50"/>
      <c r="O509" s="56"/>
      <c r="P509" s="924"/>
      <c r="Q509" s="1027"/>
      <c r="R509" s="1027"/>
      <c r="S509" s="1027"/>
      <c r="T509" s="1027"/>
      <c r="U509" s="1027"/>
      <c r="V509" s="1027"/>
      <c r="W509" s="1027"/>
      <c r="X509" s="1027"/>
      <c r="Y509" s="132"/>
      <c r="Z509" s="1027"/>
      <c r="AA509" s="926"/>
      <c r="AB509" s="1057"/>
      <c r="AC509" s="1058"/>
      <c r="AD509" s="1058"/>
      <c r="AE509" s="1058"/>
      <c r="AF509" s="1058"/>
      <c r="AG509" s="1065"/>
      <c r="AH509" s="908"/>
    </row>
    <row r="510" spans="1:34" ht="13.5" customHeight="1" thickBot="1" x14ac:dyDescent="0.3">
      <c r="A510" s="555">
        <v>78660</v>
      </c>
      <c r="B510" s="556" t="s">
        <v>630</v>
      </c>
      <c r="C510" s="538" t="s">
        <v>78</v>
      </c>
      <c r="D510" s="791"/>
      <c r="E510" s="316">
        <v>3</v>
      </c>
      <c r="F510" s="316">
        <v>3</v>
      </c>
      <c r="G510" s="557" t="s">
        <v>50</v>
      </c>
      <c r="H510" s="254">
        <v>0</v>
      </c>
      <c r="I510" s="26"/>
      <c r="J510" s="485"/>
      <c r="K510" s="486"/>
      <c r="L510" s="68"/>
      <c r="M510" s="31"/>
      <c r="N510" s="31"/>
      <c r="O510" s="70"/>
      <c r="P510" s="924"/>
      <c r="Q510" s="253">
        <f>AA510*2</f>
        <v>324</v>
      </c>
      <c r="R510" s="925">
        <v>510</v>
      </c>
      <c r="S510" s="925">
        <v>388</v>
      </c>
      <c r="T510" s="965">
        <v>136</v>
      </c>
      <c r="U510" s="965">
        <v>246</v>
      </c>
      <c r="V510" s="965">
        <v>209</v>
      </c>
      <c r="W510" s="925">
        <v>892</v>
      </c>
      <c r="X510" s="254">
        <v>278</v>
      </c>
      <c r="Y510" s="123">
        <v>412</v>
      </c>
      <c r="Z510" s="254">
        <v>385</v>
      </c>
      <c r="AA510" s="926">
        <f>SUM(AB510:AG510)</f>
        <v>162</v>
      </c>
      <c r="AB510" s="1039">
        <v>12</v>
      </c>
      <c r="AC510" s="1040">
        <v>89</v>
      </c>
      <c r="AD510" s="1040">
        <v>0</v>
      </c>
      <c r="AE510" s="1040">
        <v>2</v>
      </c>
      <c r="AF510" s="1040">
        <v>5</v>
      </c>
      <c r="AG510" s="1042">
        <v>54</v>
      </c>
      <c r="AH510" s="908"/>
    </row>
    <row r="511" spans="1:34" ht="12.75" customHeight="1" x14ac:dyDescent="0.25">
      <c r="A511" s="541" t="s">
        <v>51</v>
      </c>
      <c r="B511" s="815" t="s">
        <v>631</v>
      </c>
      <c r="C511" s="721"/>
      <c r="D511" s="721"/>
      <c r="E511" s="628">
        <v>3</v>
      </c>
      <c r="F511" s="628">
        <v>3</v>
      </c>
      <c r="G511" s="542" t="s">
        <v>632</v>
      </c>
      <c r="H511" s="255"/>
      <c r="I511" s="427">
        <f>$H$510*$F$510/F511</f>
        <v>0</v>
      </c>
      <c r="J511" s="461" t="s">
        <v>107</v>
      </c>
      <c r="K511" s="462">
        <v>0</v>
      </c>
      <c r="L511" s="41">
        <f>IF(K511&gt;0,$N$2,0)</f>
        <v>0</v>
      </c>
      <c r="M511" s="38">
        <f>K511+L511</f>
        <v>0</v>
      </c>
      <c r="N511" s="38">
        <f>M511*I511</f>
        <v>0</v>
      </c>
      <c r="O511" s="44">
        <f>M511/F511</f>
        <v>0</v>
      </c>
      <c r="P511" s="924"/>
      <c r="Q511" s="1026"/>
      <c r="R511" s="1026"/>
      <c r="S511" s="1026"/>
      <c r="T511" s="1026"/>
      <c r="U511" s="1026"/>
      <c r="V511" s="1026"/>
      <c r="W511" s="1026"/>
      <c r="X511" s="1026"/>
      <c r="Y511" s="131"/>
      <c r="Z511" s="1026"/>
      <c r="AA511" s="926"/>
      <c r="AB511" s="979"/>
      <c r="AC511" s="983"/>
      <c r="AD511" s="983"/>
      <c r="AE511" s="983"/>
      <c r="AF511" s="983"/>
      <c r="AG511" s="984"/>
      <c r="AH511" s="908"/>
    </row>
    <row r="512" spans="1:34" ht="13.5" customHeight="1" thickBot="1" x14ac:dyDescent="0.3">
      <c r="A512" s="549"/>
      <c r="B512" s="551"/>
      <c r="C512" s="816"/>
      <c r="D512" s="677"/>
      <c r="E512" s="553"/>
      <c r="F512" s="554"/>
      <c r="G512" s="758"/>
      <c r="H512" s="279"/>
      <c r="I512" s="448"/>
      <c r="J512" s="492"/>
      <c r="K512" s="505"/>
      <c r="L512" s="99"/>
      <c r="M512" s="50"/>
      <c r="N512" s="50"/>
      <c r="O512" s="56"/>
      <c r="P512" s="924"/>
      <c r="Q512" s="1088"/>
      <c r="R512" s="1088"/>
      <c r="S512" s="1088"/>
      <c r="T512" s="1088"/>
      <c r="U512" s="1088"/>
      <c r="V512" s="1088"/>
      <c r="W512" s="1088"/>
      <c r="X512" s="1088"/>
      <c r="Y512" s="189"/>
      <c r="Z512" s="1088"/>
      <c r="AA512" s="926"/>
      <c r="AB512" s="1057"/>
      <c r="AC512" s="1058"/>
      <c r="AD512" s="1058"/>
      <c r="AE512" s="1058"/>
      <c r="AF512" s="1058"/>
      <c r="AG512" s="1065"/>
      <c r="AH512" s="908"/>
    </row>
    <row r="513" spans="1:34" ht="13.5" customHeight="1" thickBot="1" x14ac:dyDescent="0.3">
      <c r="A513" s="555">
        <v>78665</v>
      </c>
      <c r="B513" s="556" t="s">
        <v>633</v>
      </c>
      <c r="C513" s="538" t="s">
        <v>78</v>
      </c>
      <c r="D513" s="540"/>
      <c r="E513" s="558" t="s">
        <v>634</v>
      </c>
      <c r="F513" s="540">
        <v>4</v>
      </c>
      <c r="G513" s="559" t="s">
        <v>50</v>
      </c>
      <c r="H513" s="254">
        <v>0</v>
      </c>
      <c r="I513" s="26"/>
      <c r="J513" s="485"/>
      <c r="K513" s="486"/>
      <c r="L513" s="68"/>
      <c r="M513" s="31"/>
      <c r="N513" s="31"/>
      <c r="O513" s="70"/>
      <c r="P513" s="924"/>
      <c r="Q513" s="253">
        <f>AA513*2</f>
        <v>452</v>
      </c>
      <c r="R513" s="925">
        <v>570</v>
      </c>
      <c r="S513" s="925">
        <v>286</v>
      </c>
      <c r="T513" s="965">
        <v>243</v>
      </c>
      <c r="U513" s="965">
        <v>792</v>
      </c>
      <c r="V513" s="965">
        <v>236</v>
      </c>
      <c r="W513" s="925">
        <v>338</v>
      </c>
      <c r="X513" s="254">
        <v>404</v>
      </c>
      <c r="Y513" s="123">
        <v>368</v>
      </c>
      <c r="Z513" s="254">
        <v>303</v>
      </c>
      <c r="AA513" s="926">
        <f>SUM(AB513:AG513)</f>
        <v>226</v>
      </c>
      <c r="AB513" s="1039">
        <v>0</v>
      </c>
      <c r="AC513" s="1040">
        <v>201</v>
      </c>
      <c r="AD513" s="1040">
        <v>0</v>
      </c>
      <c r="AE513" s="1040">
        <v>17</v>
      </c>
      <c r="AF513" s="1040">
        <v>0</v>
      </c>
      <c r="AG513" s="1042">
        <v>8</v>
      </c>
      <c r="AH513" s="908"/>
    </row>
    <row r="514" spans="1:34" ht="12.75" customHeight="1" x14ac:dyDescent="0.25">
      <c r="A514" s="541" t="s">
        <v>51</v>
      </c>
      <c r="B514" s="542" t="s">
        <v>635</v>
      </c>
      <c r="C514" s="721"/>
      <c r="D514" s="721"/>
      <c r="E514" s="650" t="s">
        <v>634</v>
      </c>
      <c r="F514" s="628">
        <v>4</v>
      </c>
      <c r="G514" s="542" t="s">
        <v>50</v>
      </c>
      <c r="H514" s="280"/>
      <c r="I514" s="427">
        <f>$H$513*$F$513/F514</f>
        <v>0</v>
      </c>
      <c r="J514" s="461"/>
      <c r="K514" s="462">
        <v>0</v>
      </c>
      <c r="L514" s="41">
        <f>IF(K514&gt;0,$N$2,0)</f>
        <v>0</v>
      </c>
      <c r="M514" s="38">
        <f>K514+L514</f>
        <v>0</v>
      </c>
      <c r="N514" s="38">
        <f>M514*I514</f>
        <v>0</v>
      </c>
      <c r="O514" s="44">
        <f>M514/F514</f>
        <v>0</v>
      </c>
      <c r="P514" s="924"/>
      <c r="Q514" s="1025"/>
      <c r="R514" s="1025"/>
      <c r="S514" s="1025"/>
      <c r="T514" s="1025"/>
      <c r="U514" s="1025"/>
      <c r="V514" s="1025"/>
      <c r="W514" s="1025"/>
      <c r="X514" s="1025"/>
      <c r="Y514" s="130"/>
      <c r="Z514" s="1025"/>
      <c r="AA514" s="926"/>
      <c r="AB514" s="979"/>
      <c r="AC514" s="983"/>
      <c r="AD514" s="983"/>
      <c r="AE514" s="983"/>
      <c r="AF514" s="983"/>
      <c r="AG514" s="984"/>
      <c r="AH514" s="908"/>
    </row>
    <row r="515" spans="1:34" ht="13.5" customHeight="1" thickBot="1" x14ac:dyDescent="0.3">
      <c r="A515" s="549"/>
      <c r="B515" s="551"/>
      <c r="C515" s="563" t="s">
        <v>636</v>
      </c>
      <c r="D515" s="574"/>
      <c r="E515" s="575"/>
      <c r="F515" s="574"/>
      <c r="G515" s="551"/>
      <c r="H515" s="276"/>
      <c r="I515" s="448"/>
      <c r="J515" s="492"/>
      <c r="K515" s="505"/>
      <c r="L515" s="99"/>
      <c r="M515" s="50"/>
      <c r="N515" s="50"/>
      <c r="O515" s="56"/>
      <c r="P515" s="924"/>
      <c r="Q515" s="1027"/>
      <c r="R515" s="1027"/>
      <c r="S515" s="1027"/>
      <c r="T515" s="1027"/>
      <c r="U515" s="1027"/>
      <c r="V515" s="1027"/>
      <c r="W515" s="1027"/>
      <c r="X515" s="1027"/>
      <c r="Y515" s="132"/>
      <c r="Z515" s="1027"/>
      <c r="AA515" s="926"/>
      <c r="AB515" s="1057"/>
      <c r="AC515" s="1058"/>
      <c r="AD515" s="1058"/>
      <c r="AE515" s="1058"/>
      <c r="AF515" s="1058"/>
      <c r="AG515" s="1065"/>
      <c r="AH515" s="908"/>
    </row>
    <row r="516" spans="1:34" ht="13.5" customHeight="1" thickBot="1" x14ac:dyDescent="0.3">
      <c r="A516" s="672">
        <v>78670</v>
      </c>
      <c r="B516" s="817" t="s">
        <v>637</v>
      </c>
      <c r="C516" s="538" t="s">
        <v>78</v>
      </c>
      <c r="D516" s="791"/>
      <c r="E516" s="560" t="s">
        <v>638</v>
      </c>
      <c r="F516" s="317">
        <v>6</v>
      </c>
      <c r="G516" s="538" t="s">
        <v>632</v>
      </c>
      <c r="H516" s="254">
        <v>0</v>
      </c>
      <c r="I516" s="26"/>
      <c r="J516" s="485"/>
      <c r="K516" s="486"/>
      <c r="L516" s="68"/>
      <c r="M516" s="31"/>
      <c r="N516" s="31"/>
      <c r="O516" s="70"/>
      <c r="P516" s="924"/>
      <c r="Q516" s="253">
        <f>AA516*2</f>
        <v>72</v>
      </c>
      <c r="R516" s="925">
        <v>255</v>
      </c>
      <c r="S516" s="925">
        <v>56</v>
      </c>
      <c r="T516" s="965">
        <v>46</v>
      </c>
      <c r="U516" s="965">
        <v>8</v>
      </c>
      <c r="V516" s="965">
        <v>74</v>
      </c>
      <c r="W516" s="925">
        <v>292</v>
      </c>
      <c r="X516" s="254">
        <v>24</v>
      </c>
      <c r="Y516" s="123">
        <v>178</v>
      </c>
      <c r="Z516" s="254">
        <v>182</v>
      </c>
      <c r="AA516" s="926">
        <f>SUM(AB516:AG516)</f>
        <v>36</v>
      </c>
      <c r="AB516" s="1039">
        <v>0</v>
      </c>
      <c r="AC516" s="1040">
        <v>33</v>
      </c>
      <c r="AD516" s="1040">
        <v>0</v>
      </c>
      <c r="AE516" s="1040">
        <v>2</v>
      </c>
      <c r="AF516" s="1040">
        <v>0</v>
      </c>
      <c r="AG516" s="1042">
        <v>1</v>
      </c>
      <c r="AH516" s="908"/>
    </row>
    <row r="517" spans="1:34" ht="12.75" customHeight="1" x14ac:dyDescent="0.25">
      <c r="A517" s="541" t="s">
        <v>51</v>
      </c>
      <c r="B517" s="564" t="s">
        <v>635</v>
      </c>
      <c r="C517" s="721"/>
      <c r="D517" s="818"/>
      <c r="E517" s="650" t="s">
        <v>638</v>
      </c>
      <c r="F517" s="628">
        <v>6</v>
      </c>
      <c r="G517" s="542" t="s">
        <v>50</v>
      </c>
      <c r="H517" s="280"/>
      <c r="I517" s="427">
        <f>$H$516*$F$516/F517</f>
        <v>0</v>
      </c>
      <c r="J517" s="461" t="s">
        <v>107</v>
      </c>
      <c r="K517" s="462">
        <v>0</v>
      </c>
      <c r="L517" s="41">
        <f>IF(K517&gt;0,$N$2,0)</f>
        <v>0</v>
      </c>
      <c r="M517" s="38">
        <f>K517+L517</f>
        <v>0</v>
      </c>
      <c r="N517" s="38">
        <f>M517*I517</f>
        <v>0</v>
      </c>
      <c r="O517" s="44">
        <f>M517/F517</f>
        <v>0</v>
      </c>
      <c r="P517" s="924"/>
      <c r="Q517" s="1025"/>
      <c r="R517" s="1025"/>
      <c r="S517" s="1025"/>
      <c r="T517" s="1025"/>
      <c r="U517" s="1025"/>
      <c r="V517" s="1025"/>
      <c r="W517" s="1025"/>
      <c r="X517" s="1025"/>
      <c r="Y517" s="130"/>
      <c r="Z517" s="1025"/>
      <c r="AA517" s="926"/>
      <c r="AB517" s="979"/>
      <c r="AC517" s="983"/>
      <c r="AD517" s="983"/>
      <c r="AE517" s="983"/>
      <c r="AF517" s="983"/>
      <c r="AG517" s="984"/>
      <c r="AH517" s="908"/>
    </row>
    <row r="518" spans="1:34" ht="13.5" customHeight="1" thickBot="1" x14ac:dyDescent="0.3">
      <c r="A518" s="549"/>
      <c r="B518" s="563"/>
      <c r="C518" s="551"/>
      <c r="D518" s="677"/>
      <c r="E518" s="553"/>
      <c r="F518" s="554"/>
      <c r="G518" s="563"/>
      <c r="H518" s="276"/>
      <c r="I518" s="448"/>
      <c r="J518" s="492"/>
      <c r="K518" s="505"/>
      <c r="L518" s="99"/>
      <c r="M518" s="50"/>
      <c r="N518" s="50"/>
      <c r="O518" s="56"/>
      <c r="P518" s="924"/>
      <c r="Q518" s="1027"/>
      <c r="R518" s="1027"/>
      <c r="S518" s="1027"/>
      <c r="T518" s="1027"/>
      <c r="U518" s="1027"/>
      <c r="V518" s="1027"/>
      <c r="W518" s="1027"/>
      <c r="X518" s="1027"/>
      <c r="Y518" s="132"/>
      <c r="Z518" s="1027"/>
      <c r="AA518" s="926"/>
      <c r="AB518" s="1057"/>
      <c r="AC518" s="1058"/>
      <c r="AD518" s="1058"/>
      <c r="AE518" s="1058"/>
      <c r="AF518" s="1058"/>
      <c r="AG518" s="1065"/>
      <c r="AH518" s="908"/>
    </row>
    <row r="519" spans="1:34" ht="13.5" customHeight="1" thickBot="1" x14ac:dyDescent="0.3">
      <c r="A519" s="555">
        <v>78675</v>
      </c>
      <c r="B519" s="819" t="s">
        <v>639</v>
      </c>
      <c r="C519" s="538" t="s">
        <v>78</v>
      </c>
      <c r="D519" s="540"/>
      <c r="E519" s="560" t="s">
        <v>634</v>
      </c>
      <c r="F519" s="317">
        <v>4</v>
      </c>
      <c r="G519" s="544" t="s">
        <v>50</v>
      </c>
      <c r="H519" s="254">
        <v>0</v>
      </c>
      <c r="I519" s="26"/>
      <c r="J519" s="485"/>
      <c r="K519" s="486"/>
      <c r="L519" s="68"/>
      <c r="M519" s="31"/>
      <c r="N519" s="31"/>
      <c r="O519" s="70"/>
      <c r="P519" s="924"/>
      <c r="Q519" s="253">
        <f>AA519*2</f>
        <v>512</v>
      </c>
      <c r="R519" s="925">
        <v>393</v>
      </c>
      <c r="S519" s="925">
        <v>526</v>
      </c>
      <c r="T519" s="965">
        <v>510</v>
      </c>
      <c r="U519" s="965">
        <v>518</v>
      </c>
      <c r="V519" s="965">
        <v>368</v>
      </c>
      <c r="W519" s="925">
        <v>790</v>
      </c>
      <c r="X519" s="254">
        <v>686</v>
      </c>
      <c r="Y519" s="123">
        <v>559</v>
      </c>
      <c r="Z519" s="254">
        <v>153</v>
      </c>
      <c r="AA519" s="926">
        <f>SUM(AB519:AG519)</f>
        <v>256</v>
      </c>
      <c r="AB519" s="1039">
        <v>0</v>
      </c>
      <c r="AC519" s="1040">
        <v>240</v>
      </c>
      <c r="AD519" s="1040">
        <v>0</v>
      </c>
      <c r="AE519" s="1040">
        <v>11</v>
      </c>
      <c r="AF519" s="1040">
        <v>0</v>
      </c>
      <c r="AG519" s="1042">
        <v>5</v>
      </c>
      <c r="AH519" s="908"/>
    </row>
    <row r="520" spans="1:34" ht="12.75" customHeight="1" x14ac:dyDescent="0.25">
      <c r="A520" s="541" t="s">
        <v>51</v>
      </c>
      <c r="B520" s="542" t="s">
        <v>635</v>
      </c>
      <c r="C520" s="721"/>
      <c r="D520" s="721"/>
      <c r="E520" s="650" t="s">
        <v>634</v>
      </c>
      <c r="F520" s="628">
        <v>4</v>
      </c>
      <c r="G520" s="544" t="s">
        <v>50</v>
      </c>
      <c r="H520" s="264"/>
      <c r="I520" s="427">
        <f>$H$519*$F$519/F520</f>
        <v>0</v>
      </c>
      <c r="J520" s="461"/>
      <c r="K520" s="462">
        <v>0</v>
      </c>
      <c r="L520" s="41">
        <f>IF(K520&gt;0,$N$2,0)</f>
        <v>0</v>
      </c>
      <c r="M520" s="38">
        <f>K520+L520</f>
        <v>0</v>
      </c>
      <c r="N520" s="38">
        <f>M520*I520</f>
        <v>0</v>
      </c>
      <c r="O520" s="44">
        <f>M520/F520</f>
        <v>0</v>
      </c>
      <c r="P520" s="924"/>
      <c r="Q520" s="1025"/>
      <c r="R520" s="1025"/>
      <c r="S520" s="1025"/>
      <c r="T520" s="1025"/>
      <c r="U520" s="1025"/>
      <c r="V520" s="1025"/>
      <c r="W520" s="1025"/>
      <c r="X520" s="1025"/>
      <c r="Y520" s="130"/>
      <c r="Z520" s="1025"/>
      <c r="AA520" s="926"/>
      <c r="AB520" s="979"/>
      <c r="AC520" s="983"/>
      <c r="AD520" s="983"/>
      <c r="AE520" s="983"/>
      <c r="AF520" s="983"/>
      <c r="AG520" s="984"/>
      <c r="AH520" s="908"/>
    </row>
    <row r="521" spans="1:34" ht="12.75" customHeight="1" x14ac:dyDescent="0.25">
      <c r="A521" s="541"/>
      <c r="B521" s="564"/>
      <c r="C521" s="820"/>
      <c r="D521" s="795"/>
      <c r="E521" s="794"/>
      <c r="F521" s="795"/>
      <c r="G521" s="542"/>
      <c r="H521" s="259"/>
      <c r="I521" s="427"/>
      <c r="J521" s="467"/>
      <c r="K521" s="468"/>
      <c r="L521" s="41"/>
      <c r="M521" s="38"/>
      <c r="N521" s="38"/>
      <c r="O521" s="44"/>
      <c r="P521" s="924"/>
      <c r="Q521" s="1026"/>
      <c r="R521" s="1026"/>
      <c r="S521" s="1026"/>
      <c r="T521" s="1026"/>
      <c r="U521" s="1026"/>
      <c r="V521" s="1026"/>
      <c r="W521" s="1026"/>
      <c r="X521" s="1026"/>
      <c r="Y521" s="131"/>
      <c r="Z521" s="1026"/>
      <c r="AA521" s="926"/>
      <c r="AB521" s="979"/>
      <c r="AC521" s="983"/>
      <c r="AD521" s="983"/>
      <c r="AE521" s="983"/>
      <c r="AF521" s="983"/>
      <c r="AG521" s="984"/>
      <c r="AH521" s="908"/>
    </row>
    <row r="522" spans="1:34" ht="13.5" customHeight="1" thickBot="1" x14ac:dyDescent="0.3">
      <c r="A522" s="549"/>
      <c r="B522" s="563"/>
      <c r="C522" s="821"/>
      <c r="D522" s="574"/>
      <c r="E522" s="575"/>
      <c r="F522" s="574"/>
      <c r="G522" s="551"/>
      <c r="H522" s="257"/>
      <c r="I522" s="448"/>
      <c r="J522" s="492"/>
      <c r="K522" s="505"/>
      <c r="L522" s="99"/>
      <c r="M522" s="50"/>
      <c r="N522" s="50"/>
      <c r="O522" s="56"/>
      <c r="P522" s="924"/>
      <c r="Q522" s="1027"/>
      <c r="R522" s="1027"/>
      <c r="S522" s="1027"/>
      <c r="T522" s="1027"/>
      <c r="U522" s="1027"/>
      <c r="V522" s="1027"/>
      <c r="W522" s="1027"/>
      <c r="X522" s="1027"/>
      <c r="Y522" s="132"/>
      <c r="Z522" s="1027"/>
      <c r="AA522" s="926"/>
      <c r="AB522" s="1057"/>
      <c r="AC522" s="1058"/>
      <c r="AD522" s="1058"/>
      <c r="AE522" s="1058"/>
      <c r="AF522" s="1058"/>
      <c r="AG522" s="1065"/>
      <c r="AH522" s="908"/>
    </row>
    <row r="523" spans="1:34" ht="13.5" customHeight="1" thickBot="1" x14ac:dyDescent="0.3">
      <c r="A523" s="555">
        <v>78680</v>
      </c>
      <c r="B523" s="662" t="s">
        <v>640</v>
      </c>
      <c r="C523" s="538" t="s">
        <v>641</v>
      </c>
      <c r="D523" s="791">
        <v>35306</v>
      </c>
      <c r="E523" s="558" t="s">
        <v>642</v>
      </c>
      <c r="F523" s="540">
        <v>12</v>
      </c>
      <c r="G523" s="538" t="s">
        <v>50</v>
      </c>
      <c r="H523" s="254">
        <v>0</v>
      </c>
      <c r="I523" s="430">
        <f>$H$523*$F$523/F523</f>
        <v>0</v>
      </c>
      <c r="J523" s="459"/>
      <c r="K523" s="460">
        <v>0</v>
      </c>
      <c r="L523" s="86">
        <f>IF(K523&gt;0,$N$2,0)</f>
        <v>0</v>
      </c>
      <c r="M523" s="85">
        <f>K523+L523</f>
        <v>0</v>
      </c>
      <c r="N523" s="85">
        <f>M523*I523</f>
        <v>0</v>
      </c>
      <c r="O523" s="87">
        <f>M523/F523</f>
        <v>0</v>
      </c>
      <c r="P523" s="924"/>
      <c r="Q523" s="253">
        <f>AA523*2</f>
        <v>96</v>
      </c>
      <c r="R523" s="925">
        <v>197</v>
      </c>
      <c r="S523" s="925">
        <v>98</v>
      </c>
      <c r="T523" s="965">
        <v>69</v>
      </c>
      <c r="U523" s="965">
        <v>130</v>
      </c>
      <c r="V523" s="965">
        <v>117</v>
      </c>
      <c r="W523" s="925">
        <v>142</v>
      </c>
      <c r="X523" s="254">
        <v>14</v>
      </c>
      <c r="Y523" s="123">
        <v>36</v>
      </c>
      <c r="Z523" s="254">
        <v>91</v>
      </c>
      <c r="AA523" s="926">
        <f>SUM(AB523:AG523)</f>
        <v>48</v>
      </c>
      <c r="AB523" s="1039">
        <v>0</v>
      </c>
      <c r="AC523" s="1040">
        <v>43</v>
      </c>
      <c r="AD523" s="1040">
        <v>0</v>
      </c>
      <c r="AE523" s="1040">
        <v>0</v>
      </c>
      <c r="AF523" s="1040">
        <v>0</v>
      </c>
      <c r="AG523" s="1042">
        <v>5</v>
      </c>
      <c r="AH523" s="908"/>
    </row>
    <row r="524" spans="1:34" ht="12.75" customHeight="1" x14ac:dyDescent="0.25">
      <c r="A524" s="541" t="s">
        <v>51</v>
      </c>
      <c r="B524" s="542" t="s">
        <v>635</v>
      </c>
      <c r="C524" s="542"/>
      <c r="D524" s="781"/>
      <c r="E524" s="560"/>
      <c r="F524" s="317"/>
      <c r="G524" s="542"/>
      <c r="H524" s="255"/>
      <c r="I524" s="427"/>
      <c r="J524" s="467"/>
      <c r="K524" s="468"/>
      <c r="L524" s="41"/>
      <c r="M524" s="38"/>
      <c r="N524" s="38"/>
      <c r="O524" s="44"/>
      <c r="P524" s="924"/>
      <c r="Q524" s="1026"/>
      <c r="R524" s="1026"/>
      <c r="S524" s="1026"/>
      <c r="T524" s="1026"/>
      <c r="U524" s="1026"/>
      <c r="V524" s="1026"/>
      <c r="W524" s="1026"/>
      <c r="X524" s="1026"/>
      <c r="Y524" s="131"/>
      <c r="Z524" s="1026"/>
      <c r="AA524" s="926"/>
      <c r="AB524" s="979"/>
      <c r="AC524" s="983"/>
      <c r="AD524" s="983"/>
      <c r="AE524" s="983"/>
      <c r="AF524" s="983"/>
      <c r="AG524" s="984"/>
      <c r="AH524" s="908"/>
    </row>
    <row r="525" spans="1:34" ht="13.5" customHeight="1" thickBot="1" x14ac:dyDescent="0.3">
      <c r="A525" s="549"/>
      <c r="B525" s="822"/>
      <c r="C525" s="563"/>
      <c r="D525" s="677"/>
      <c r="E525" s="575"/>
      <c r="F525" s="574"/>
      <c r="G525" s="563"/>
      <c r="H525" s="276"/>
      <c r="I525" s="433"/>
      <c r="J525" s="492"/>
      <c r="K525" s="470"/>
      <c r="L525" s="50"/>
      <c r="M525" s="55"/>
      <c r="N525" s="194"/>
      <c r="O525" s="73"/>
      <c r="P525" s="924"/>
      <c r="Q525" s="1027"/>
      <c r="R525" s="1027"/>
      <c r="S525" s="1027"/>
      <c r="T525" s="1027"/>
      <c r="U525" s="1027"/>
      <c r="V525" s="1027"/>
      <c r="W525" s="1027"/>
      <c r="X525" s="1027"/>
      <c r="Y525" s="132"/>
      <c r="Z525" s="1027"/>
      <c r="AA525" s="926"/>
      <c r="AB525" s="1057"/>
      <c r="AC525" s="1058"/>
      <c r="AD525" s="1058"/>
      <c r="AE525" s="1058"/>
      <c r="AF525" s="1058"/>
      <c r="AG525" s="1065"/>
      <c r="AH525" s="908"/>
    </row>
    <row r="526" spans="1:34" ht="13.5" customHeight="1" thickBot="1" x14ac:dyDescent="0.3">
      <c r="A526" s="555">
        <v>78685</v>
      </c>
      <c r="B526" s="823" t="s">
        <v>643</v>
      </c>
      <c r="C526" s="538" t="s">
        <v>78</v>
      </c>
      <c r="D526" s="540"/>
      <c r="E526" s="560" t="s">
        <v>634</v>
      </c>
      <c r="F526" s="317">
        <v>4</v>
      </c>
      <c r="G526" s="544" t="s">
        <v>644</v>
      </c>
      <c r="H526" s="254">
        <v>0</v>
      </c>
      <c r="I526" s="26"/>
      <c r="J526" s="485"/>
      <c r="K526" s="486"/>
      <c r="L526" s="68"/>
      <c r="M526" s="31"/>
      <c r="N526" s="31"/>
      <c r="O526" s="70"/>
      <c r="P526" s="924"/>
      <c r="Q526" s="253">
        <f>AA526*2</f>
        <v>826</v>
      </c>
      <c r="R526" s="925">
        <v>712</v>
      </c>
      <c r="S526" s="925">
        <v>774</v>
      </c>
      <c r="T526" s="965">
        <v>679</v>
      </c>
      <c r="U526" s="965">
        <v>118</v>
      </c>
      <c r="V526" s="965">
        <v>518</v>
      </c>
      <c r="W526" s="925">
        <v>552</v>
      </c>
      <c r="X526" s="254">
        <v>776</v>
      </c>
      <c r="Y526" s="123">
        <v>625</v>
      </c>
      <c r="Z526" s="254">
        <v>722</v>
      </c>
      <c r="AA526" s="926">
        <f>SUM(AB526:AG526)</f>
        <v>413</v>
      </c>
      <c r="AB526" s="1039">
        <v>0</v>
      </c>
      <c r="AC526" s="1040">
        <v>312</v>
      </c>
      <c r="AD526" s="1040">
        <v>0</v>
      </c>
      <c r="AE526" s="1040">
        <v>69</v>
      </c>
      <c r="AF526" s="1040">
        <v>0</v>
      </c>
      <c r="AG526" s="1042">
        <v>32</v>
      </c>
      <c r="AH526" s="908"/>
    </row>
    <row r="527" spans="1:34" ht="12.75" customHeight="1" x14ac:dyDescent="0.25">
      <c r="A527" s="541" t="s">
        <v>51</v>
      </c>
      <c r="B527" s="645" t="s">
        <v>635</v>
      </c>
      <c r="C527" s="721"/>
      <c r="D527" s="721"/>
      <c r="E527" s="650" t="s">
        <v>634</v>
      </c>
      <c r="F527" s="628">
        <v>4</v>
      </c>
      <c r="G527" s="542" t="s">
        <v>50</v>
      </c>
      <c r="H527" s="264"/>
      <c r="I527" s="427">
        <f>$H$526*$F$526/F527</f>
        <v>0</v>
      </c>
      <c r="J527" s="461"/>
      <c r="K527" s="462">
        <v>0</v>
      </c>
      <c r="L527" s="41">
        <f>IF(K527&gt;0,$N$2,0)</f>
        <v>0</v>
      </c>
      <c r="M527" s="38">
        <f>K527+L527</f>
        <v>0</v>
      </c>
      <c r="N527" s="38">
        <f>M527*I527</f>
        <v>0</v>
      </c>
      <c r="O527" s="44">
        <f>M527/F527</f>
        <v>0</v>
      </c>
      <c r="P527" s="924"/>
      <c r="Q527" s="1025"/>
      <c r="R527" s="1025"/>
      <c r="S527" s="1025"/>
      <c r="T527" s="1025"/>
      <c r="U527" s="1025"/>
      <c r="V527" s="1025"/>
      <c r="W527" s="1025"/>
      <c r="X527" s="1025"/>
      <c r="Y527" s="130"/>
      <c r="Z527" s="1025"/>
      <c r="AA527" s="926"/>
      <c r="AB527" s="979"/>
      <c r="AC527" s="983"/>
      <c r="AD527" s="983"/>
      <c r="AE527" s="983"/>
      <c r="AF527" s="983"/>
      <c r="AG527" s="984"/>
      <c r="AH527" s="908"/>
    </row>
    <row r="528" spans="1:34" ht="13.5" customHeight="1" thickBot="1" x14ac:dyDescent="0.3">
      <c r="A528" s="549"/>
      <c r="B528" s="824"/>
      <c r="C528" s="825"/>
      <c r="D528" s="574"/>
      <c r="E528" s="553"/>
      <c r="F528" s="554"/>
      <c r="G528" s="551"/>
      <c r="H528" s="257"/>
      <c r="I528" s="448"/>
      <c r="J528" s="492"/>
      <c r="K528" s="505"/>
      <c r="L528" s="99"/>
      <c r="M528" s="50"/>
      <c r="N528" s="50"/>
      <c r="O528" s="56"/>
      <c r="P528" s="924"/>
      <c r="Q528" s="1027"/>
      <c r="R528" s="1027"/>
      <c r="S528" s="1027"/>
      <c r="T528" s="1027"/>
      <c r="U528" s="1027"/>
      <c r="V528" s="1027"/>
      <c r="W528" s="1027"/>
      <c r="X528" s="1027"/>
      <c r="Y528" s="132"/>
      <c r="Z528" s="1027"/>
      <c r="AA528" s="926"/>
      <c r="AB528" s="1057"/>
      <c r="AC528" s="1058"/>
      <c r="AD528" s="1058"/>
      <c r="AE528" s="1058"/>
      <c r="AF528" s="1058"/>
      <c r="AG528" s="1065"/>
      <c r="AH528" s="908"/>
    </row>
    <row r="529" spans="1:34" ht="13.5" customHeight="1" thickBot="1" x14ac:dyDescent="0.3">
      <c r="A529" s="571">
        <v>78695</v>
      </c>
      <c r="B529" s="819" t="s">
        <v>645</v>
      </c>
      <c r="C529" s="538" t="s">
        <v>78</v>
      </c>
      <c r="D529" s="540"/>
      <c r="E529" s="560" t="s">
        <v>634</v>
      </c>
      <c r="F529" s="317">
        <v>4</v>
      </c>
      <c r="G529" s="538" t="s">
        <v>644</v>
      </c>
      <c r="H529" s="254">
        <v>0</v>
      </c>
      <c r="I529" s="26"/>
      <c r="J529" s="485"/>
      <c r="K529" s="486"/>
      <c r="L529" s="68"/>
      <c r="M529" s="31"/>
      <c r="N529" s="31"/>
      <c r="O529" s="70"/>
      <c r="P529" s="924"/>
      <c r="Q529" s="253">
        <f>AA529*2</f>
        <v>316</v>
      </c>
      <c r="R529" s="925">
        <v>254</v>
      </c>
      <c r="S529" s="925">
        <v>306</v>
      </c>
      <c r="T529" s="965">
        <v>376</v>
      </c>
      <c r="U529" s="965">
        <v>714</v>
      </c>
      <c r="V529" s="965">
        <v>227</v>
      </c>
      <c r="W529" s="925">
        <v>462</v>
      </c>
      <c r="X529" s="254">
        <v>272</v>
      </c>
      <c r="Y529" s="123">
        <v>257</v>
      </c>
      <c r="Z529" s="254">
        <v>232</v>
      </c>
      <c r="AA529" s="926">
        <f>SUM(AB529:AG529)</f>
        <v>158</v>
      </c>
      <c r="AB529" s="1039">
        <v>0</v>
      </c>
      <c r="AC529" s="1040">
        <v>141</v>
      </c>
      <c r="AD529" s="1040">
        <v>0</v>
      </c>
      <c r="AE529" s="1040">
        <v>0</v>
      </c>
      <c r="AF529" s="1040">
        <v>17</v>
      </c>
      <c r="AG529" s="1042">
        <v>0</v>
      </c>
      <c r="AH529" s="908"/>
    </row>
    <row r="530" spans="1:34" ht="12.75" customHeight="1" x14ac:dyDescent="0.25">
      <c r="A530" s="541" t="s">
        <v>51</v>
      </c>
      <c r="B530" s="544" t="s">
        <v>646</v>
      </c>
      <c r="C530" s="721"/>
      <c r="D530" s="721"/>
      <c r="E530" s="650" t="s">
        <v>634</v>
      </c>
      <c r="F530" s="628">
        <v>4</v>
      </c>
      <c r="G530" s="544" t="s">
        <v>50</v>
      </c>
      <c r="H530" s="280"/>
      <c r="I530" s="427">
        <f>$H$529*$F$529/F530</f>
        <v>0</v>
      </c>
      <c r="J530" s="524"/>
      <c r="K530" s="462">
        <v>0</v>
      </c>
      <c r="L530" s="41">
        <f>IF(K530&gt;0,$N$2,0)</f>
        <v>0</v>
      </c>
      <c r="M530" s="38">
        <f>K530+L530</f>
        <v>0</v>
      </c>
      <c r="N530" s="38">
        <f>M530*I530</f>
        <v>0</v>
      </c>
      <c r="O530" s="44">
        <f>M530/F530</f>
        <v>0</v>
      </c>
      <c r="P530" s="924"/>
      <c r="Q530" s="1025"/>
      <c r="R530" s="1025"/>
      <c r="S530" s="1025"/>
      <c r="T530" s="1025"/>
      <c r="U530" s="1025"/>
      <c r="V530" s="1025"/>
      <c r="W530" s="1025"/>
      <c r="X530" s="1025"/>
      <c r="Y530" s="130"/>
      <c r="Z530" s="1025"/>
      <c r="AA530" s="926"/>
      <c r="AB530" s="979"/>
      <c r="AC530" s="983"/>
      <c r="AD530" s="983"/>
      <c r="AE530" s="983"/>
      <c r="AF530" s="983"/>
      <c r="AG530" s="984">
        <v>0</v>
      </c>
      <c r="AH530" s="908"/>
    </row>
    <row r="531" spans="1:34" ht="12.75" customHeight="1" x14ac:dyDescent="0.25">
      <c r="A531" s="572"/>
      <c r="B531" s="544" t="s">
        <v>635</v>
      </c>
      <c r="C531" s="544"/>
      <c r="D531" s="317"/>
      <c r="E531" s="638"/>
      <c r="F531" s="316"/>
      <c r="G531" s="544"/>
      <c r="H531" s="255"/>
      <c r="I531" s="427"/>
      <c r="J531" s="525"/>
      <c r="K531" s="526"/>
      <c r="L531" s="101"/>
      <c r="M531" s="101"/>
      <c r="N531" s="38"/>
      <c r="O531" s="44"/>
      <c r="P531" s="924"/>
      <c r="Q531" s="1026"/>
      <c r="R531" s="1026"/>
      <c r="S531" s="1026"/>
      <c r="T531" s="1026"/>
      <c r="U531" s="1026"/>
      <c r="V531" s="1026"/>
      <c r="W531" s="1026"/>
      <c r="X531" s="1026"/>
      <c r="Y531" s="131"/>
      <c r="Z531" s="1026"/>
      <c r="AA531" s="926"/>
      <c r="AB531" s="979"/>
      <c r="AC531" s="983"/>
      <c r="AD531" s="983"/>
      <c r="AE531" s="983"/>
      <c r="AF531" s="983"/>
      <c r="AG531" s="984"/>
      <c r="AH531" s="908"/>
    </row>
    <row r="532" spans="1:34" ht="13.5" customHeight="1" thickBot="1" x14ac:dyDescent="0.3">
      <c r="A532" s="293"/>
      <c r="B532" s="563"/>
      <c r="C532" s="825"/>
      <c r="D532" s="574"/>
      <c r="E532" s="553"/>
      <c r="F532" s="554"/>
      <c r="G532" s="551"/>
      <c r="H532" s="276"/>
      <c r="I532" s="448"/>
      <c r="J532" s="506"/>
      <c r="K532" s="518"/>
      <c r="L532" s="194"/>
      <c r="M532" s="50"/>
      <c r="N532" s="194"/>
      <c r="O532" s="73"/>
      <c r="P532" s="924"/>
      <c r="Q532" s="1027"/>
      <c r="R532" s="1027"/>
      <c r="S532" s="1027"/>
      <c r="T532" s="1027"/>
      <c r="U532" s="1027"/>
      <c r="V532" s="1027"/>
      <c r="W532" s="1027"/>
      <c r="X532" s="1027"/>
      <c r="Y532" s="132"/>
      <c r="Z532" s="1027"/>
      <c r="AA532" s="926"/>
      <c r="AB532" s="1057"/>
      <c r="AC532" s="1058"/>
      <c r="AD532" s="1058"/>
      <c r="AE532" s="1058"/>
      <c r="AF532" s="1058"/>
      <c r="AG532" s="1065"/>
      <c r="AH532" s="908"/>
    </row>
    <row r="533" spans="1:34" ht="13.5" customHeight="1" thickBot="1" x14ac:dyDescent="0.3">
      <c r="A533" s="571">
        <v>78700</v>
      </c>
      <c r="B533" s="556" t="s">
        <v>647</v>
      </c>
      <c r="C533" s="538" t="s">
        <v>78</v>
      </c>
      <c r="D533" s="791"/>
      <c r="E533" s="803" t="s">
        <v>648</v>
      </c>
      <c r="F533" s="804">
        <v>25</v>
      </c>
      <c r="G533" s="805"/>
      <c r="H533" s="254">
        <v>0</v>
      </c>
      <c r="I533" s="26"/>
      <c r="J533" s="485"/>
      <c r="K533" s="486"/>
      <c r="L533" s="68"/>
      <c r="M533" s="31"/>
      <c r="N533" s="31"/>
      <c r="O533" s="70"/>
      <c r="P533" s="924"/>
      <c r="Q533" s="253">
        <f>AA533*2</f>
        <v>1132</v>
      </c>
      <c r="R533" s="925">
        <v>1126</v>
      </c>
      <c r="S533" s="925">
        <v>1002</v>
      </c>
      <c r="T533" s="965">
        <v>1070</v>
      </c>
      <c r="U533" s="965">
        <v>1160</v>
      </c>
      <c r="V533" s="965">
        <v>846</v>
      </c>
      <c r="W533" s="925">
        <v>1432</v>
      </c>
      <c r="X533" s="254">
        <v>1332</v>
      </c>
      <c r="Y533" s="123">
        <v>1090</v>
      </c>
      <c r="Z533" s="254">
        <v>1030</v>
      </c>
      <c r="AA533" s="926">
        <f>SUM(AB533:AG533)</f>
        <v>566</v>
      </c>
      <c r="AB533" s="1039">
        <v>23</v>
      </c>
      <c r="AC533" s="1040">
        <v>430</v>
      </c>
      <c r="AD533" s="1040">
        <v>24</v>
      </c>
      <c r="AE533" s="1040">
        <v>28</v>
      </c>
      <c r="AF533" s="1040">
        <v>16</v>
      </c>
      <c r="AG533" s="1042">
        <v>45</v>
      </c>
      <c r="AH533" s="908"/>
    </row>
    <row r="534" spans="1:34" ht="12.75" customHeight="1" x14ac:dyDescent="0.25">
      <c r="A534" s="541" t="s">
        <v>51</v>
      </c>
      <c r="B534" s="542" t="s">
        <v>635</v>
      </c>
      <c r="C534" s="721"/>
      <c r="D534" s="721"/>
      <c r="E534" s="650" t="s">
        <v>648</v>
      </c>
      <c r="F534" s="628">
        <v>25</v>
      </c>
      <c r="G534" s="542" t="s">
        <v>50</v>
      </c>
      <c r="H534" s="342"/>
      <c r="I534" s="427">
        <f>$H$533*$F$533/F534</f>
        <v>0</v>
      </c>
      <c r="J534" s="461"/>
      <c r="K534" s="462">
        <v>0</v>
      </c>
      <c r="L534" s="41">
        <f>IF(K534&gt;0,$N$2,0)</f>
        <v>0</v>
      </c>
      <c r="M534" s="38">
        <f>K534+L534</f>
        <v>0</v>
      </c>
      <c r="N534" s="38">
        <f>M534*I534</f>
        <v>0</v>
      </c>
      <c r="O534" s="44">
        <f>M534/F534</f>
        <v>0</v>
      </c>
      <c r="P534" s="924"/>
      <c r="Q534" s="1080"/>
      <c r="R534" s="1080"/>
      <c r="S534" s="1080"/>
      <c r="T534" s="1080"/>
      <c r="U534" s="1080"/>
      <c r="V534" s="1080"/>
      <c r="W534" s="1080"/>
      <c r="X534" s="1080"/>
      <c r="Y534" s="187"/>
      <c r="Z534" s="1080"/>
      <c r="AA534" s="926"/>
      <c r="AB534" s="979"/>
      <c r="AC534" s="983"/>
      <c r="AD534" s="983"/>
      <c r="AE534" s="983"/>
      <c r="AF534" s="983"/>
      <c r="AG534" s="984">
        <v>0</v>
      </c>
      <c r="AH534" s="908"/>
    </row>
    <row r="535" spans="1:34" ht="12.75" customHeight="1" x14ac:dyDescent="0.25">
      <c r="A535" s="572"/>
      <c r="B535" s="542"/>
      <c r="C535" s="542" t="s">
        <v>649</v>
      </c>
      <c r="D535" s="781">
        <v>5729888</v>
      </c>
      <c r="E535" s="560" t="s">
        <v>650</v>
      </c>
      <c r="F535" s="317">
        <v>19</v>
      </c>
      <c r="G535" s="542" t="s">
        <v>632</v>
      </c>
      <c r="H535" s="275"/>
      <c r="I535" s="427">
        <f>$H$533*$F$533/F535</f>
        <v>0</v>
      </c>
      <c r="J535" s="461"/>
      <c r="K535" s="462">
        <v>0</v>
      </c>
      <c r="L535" s="41">
        <f>IF(K535&gt;0,$N$2,0)</f>
        <v>0</v>
      </c>
      <c r="M535" s="38">
        <f>K535+L535</f>
        <v>0</v>
      </c>
      <c r="N535" s="38">
        <f>M535*I535</f>
        <v>0</v>
      </c>
      <c r="O535" s="44">
        <f>M535/F535</f>
        <v>0</v>
      </c>
      <c r="P535" s="924"/>
      <c r="Q535" s="1026"/>
      <c r="R535" s="1026"/>
      <c r="S535" s="1026"/>
      <c r="T535" s="1026"/>
      <c r="U535" s="1026"/>
      <c r="V535" s="1026"/>
      <c r="W535" s="1026"/>
      <c r="X535" s="1026"/>
      <c r="Y535" s="131"/>
      <c r="Z535" s="1026"/>
      <c r="AA535" s="926"/>
      <c r="AB535" s="979"/>
      <c r="AC535" s="983"/>
      <c r="AD535" s="983"/>
      <c r="AE535" s="983"/>
      <c r="AF535" s="983"/>
      <c r="AG535" s="984">
        <v>0</v>
      </c>
      <c r="AH535" s="908"/>
    </row>
    <row r="536" spans="1:34" ht="12.75" customHeight="1" x14ac:dyDescent="0.25">
      <c r="A536" s="572"/>
      <c r="B536" s="542"/>
      <c r="C536" s="542" t="s">
        <v>651</v>
      </c>
      <c r="D536" s="781">
        <v>84893356</v>
      </c>
      <c r="E536" s="560" t="s">
        <v>652</v>
      </c>
      <c r="F536" s="317">
        <v>18</v>
      </c>
      <c r="G536" s="542" t="s">
        <v>632</v>
      </c>
      <c r="H536" s="275"/>
      <c r="I536" s="427">
        <f>$H$533*$F$533/F536</f>
        <v>0</v>
      </c>
      <c r="J536" s="461"/>
      <c r="K536" s="462">
        <v>0</v>
      </c>
      <c r="L536" s="41">
        <f>IF(K536&gt;0,$N$2,0)</f>
        <v>0</v>
      </c>
      <c r="M536" s="38">
        <f>K536+L536</f>
        <v>0</v>
      </c>
      <c r="N536" s="38">
        <f>M536*I536</f>
        <v>0</v>
      </c>
      <c r="O536" s="44">
        <f>M536/F536</f>
        <v>0</v>
      </c>
      <c r="P536" s="924"/>
      <c r="Q536" s="1026"/>
      <c r="R536" s="1026"/>
      <c r="S536" s="1026"/>
      <c r="T536" s="1026"/>
      <c r="U536" s="1026"/>
      <c r="V536" s="1026"/>
      <c r="W536" s="1026"/>
      <c r="X536" s="1026"/>
      <c r="Y536" s="131"/>
      <c r="Z536" s="1026"/>
      <c r="AA536" s="926"/>
      <c r="AB536" s="979"/>
      <c r="AC536" s="983"/>
      <c r="AD536" s="983"/>
      <c r="AE536" s="983"/>
      <c r="AF536" s="983"/>
      <c r="AG536" s="984">
        <v>0</v>
      </c>
      <c r="AH536" s="908"/>
    </row>
    <row r="537" spans="1:34" ht="13.5" customHeight="1" thickBot="1" x14ac:dyDescent="0.3">
      <c r="A537" s="293"/>
      <c r="B537" s="551"/>
      <c r="C537" s="825"/>
      <c r="D537" s="421"/>
      <c r="E537" s="553"/>
      <c r="F537" s="554"/>
      <c r="G537" s="551"/>
      <c r="H537" s="276"/>
      <c r="I537" s="433"/>
      <c r="J537" s="506"/>
      <c r="K537" s="518"/>
      <c r="L537" s="194"/>
      <c r="M537" s="194"/>
      <c r="N537" s="194"/>
      <c r="O537" s="73"/>
      <c r="P537" s="924"/>
      <c r="Q537" s="1027"/>
      <c r="R537" s="1027"/>
      <c r="S537" s="1027"/>
      <c r="T537" s="1027"/>
      <c r="U537" s="1027"/>
      <c r="V537" s="1027"/>
      <c r="W537" s="1027"/>
      <c r="X537" s="1027"/>
      <c r="Y537" s="132"/>
      <c r="Z537" s="1027"/>
      <c r="AA537" s="926"/>
      <c r="AB537" s="1057"/>
      <c r="AC537" s="1058"/>
      <c r="AD537" s="1058"/>
      <c r="AE537" s="1058"/>
      <c r="AF537" s="1058"/>
      <c r="AG537" s="1065"/>
      <c r="AH537" s="908"/>
    </row>
    <row r="538" spans="1:34" ht="13.5" customHeight="1" thickBot="1" x14ac:dyDescent="0.3">
      <c r="A538" s="571">
        <v>78705</v>
      </c>
      <c r="B538" s="556" t="s">
        <v>653</v>
      </c>
      <c r="C538" s="542" t="s">
        <v>654</v>
      </c>
      <c r="D538" s="540"/>
      <c r="E538" s="560" t="s">
        <v>634</v>
      </c>
      <c r="F538" s="317">
        <v>4</v>
      </c>
      <c r="G538" s="805" t="s">
        <v>50</v>
      </c>
      <c r="H538" s="254">
        <v>0</v>
      </c>
      <c r="I538" s="429">
        <f>$H$538*$F$538/F538</f>
        <v>0</v>
      </c>
      <c r="J538" s="465"/>
      <c r="K538" s="466">
        <v>0</v>
      </c>
      <c r="L538" s="68">
        <f>IF(K538&gt;0,$N$2,0)</f>
        <v>0</v>
      </c>
      <c r="M538" s="348">
        <f>K538+L538</f>
        <v>0</v>
      </c>
      <c r="N538" s="31">
        <f>M538*I538</f>
        <v>0</v>
      </c>
      <c r="O538" s="70">
        <f>M538/F538</f>
        <v>0</v>
      </c>
      <c r="P538" s="924"/>
      <c r="Q538" s="253">
        <f>AA538*2</f>
        <v>1712</v>
      </c>
      <c r="R538" s="925">
        <v>1558</v>
      </c>
      <c r="S538" s="925">
        <v>1606</v>
      </c>
      <c r="T538" s="965">
        <v>1413</v>
      </c>
      <c r="U538" s="965">
        <v>1782</v>
      </c>
      <c r="V538" s="965">
        <v>1230</v>
      </c>
      <c r="W538" s="925">
        <v>2252</v>
      </c>
      <c r="X538" s="254">
        <v>1780</v>
      </c>
      <c r="Y538" s="123">
        <v>1473</v>
      </c>
      <c r="Z538" s="254">
        <v>1411</v>
      </c>
      <c r="AA538" s="926">
        <f>SUM(AB538:AG538)</f>
        <v>856</v>
      </c>
      <c r="AB538" s="1039">
        <v>0</v>
      </c>
      <c r="AC538" s="1040">
        <v>646</v>
      </c>
      <c r="AD538" s="1040">
        <v>4</v>
      </c>
      <c r="AE538" s="1040">
        <v>99</v>
      </c>
      <c r="AF538" s="1040">
        <v>90</v>
      </c>
      <c r="AG538" s="1042">
        <v>17</v>
      </c>
      <c r="AH538" s="908"/>
    </row>
    <row r="539" spans="1:34" ht="12.75" customHeight="1" x14ac:dyDescent="0.25">
      <c r="A539" s="541" t="s">
        <v>51</v>
      </c>
      <c r="B539" s="542" t="s">
        <v>635</v>
      </c>
      <c r="C539" s="542" t="s">
        <v>655</v>
      </c>
      <c r="D539" s="317">
        <v>78705</v>
      </c>
      <c r="E539" s="560" t="s">
        <v>634</v>
      </c>
      <c r="F539" s="317">
        <v>4</v>
      </c>
      <c r="G539" s="542" t="s">
        <v>50</v>
      </c>
      <c r="H539" s="264"/>
      <c r="I539" s="427">
        <f>$H$538*$F$538/F539</f>
        <v>0</v>
      </c>
      <c r="J539" s="461"/>
      <c r="K539" s="462">
        <v>0</v>
      </c>
      <c r="L539" s="41">
        <f>IF(K539&gt;0,$N$2,0)</f>
        <v>0</v>
      </c>
      <c r="M539" s="349">
        <f>K539+L539</f>
        <v>0</v>
      </c>
      <c r="N539" s="38">
        <f>M539*I539</f>
        <v>0</v>
      </c>
      <c r="O539" s="44">
        <f>M539/F539</f>
        <v>0</v>
      </c>
      <c r="P539" s="924"/>
      <c r="Q539" s="1025"/>
      <c r="R539" s="1025"/>
      <c r="S539" s="1025"/>
      <c r="T539" s="1025"/>
      <c r="U539" s="1025"/>
      <c r="V539" s="1025"/>
      <c r="W539" s="1025"/>
      <c r="X539" s="1025"/>
      <c r="Y539" s="130"/>
      <c r="Z539" s="1025"/>
      <c r="AA539" s="926"/>
      <c r="AB539" s="979"/>
      <c r="AC539" s="983"/>
      <c r="AD539" s="983"/>
      <c r="AE539" s="983"/>
      <c r="AF539" s="983"/>
      <c r="AG539" s="984">
        <v>0</v>
      </c>
      <c r="AH539" s="908"/>
    </row>
    <row r="540" spans="1:34" ht="13.5" customHeight="1" thickBot="1" x14ac:dyDescent="0.3">
      <c r="A540" s="293"/>
      <c r="B540" s="551"/>
      <c r="C540" s="825"/>
      <c r="D540" s="574"/>
      <c r="E540" s="553"/>
      <c r="F540" s="554"/>
      <c r="G540" s="551"/>
      <c r="H540" s="276"/>
      <c r="I540" s="433"/>
      <c r="J540" s="473"/>
      <c r="K540" s="518"/>
      <c r="L540" s="194"/>
      <c r="M540" s="194"/>
      <c r="N540" s="194"/>
      <c r="O540" s="73"/>
      <c r="P540" s="924"/>
      <c r="Q540" s="1027"/>
      <c r="R540" s="1027"/>
      <c r="S540" s="1027"/>
      <c r="T540" s="1027"/>
      <c r="U540" s="1027"/>
      <c r="V540" s="1027"/>
      <c r="W540" s="1027"/>
      <c r="X540" s="1027"/>
      <c r="Y540" s="132"/>
      <c r="Z540" s="1027"/>
      <c r="AA540" s="926"/>
      <c r="AB540" s="1057"/>
      <c r="AC540" s="1058"/>
      <c r="AD540" s="1058"/>
      <c r="AE540" s="1058"/>
      <c r="AF540" s="1058"/>
      <c r="AG540" s="1065"/>
      <c r="AH540" s="908"/>
    </row>
    <row r="541" spans="1:34" ht="13.5" customHeight="1" thickBot="1" x14ac:dyDescent="0.3">
      <c r="A541" s="555">
        <v>78745</v>
      </c>
      <c r="B541" s="567" t="s">
        <v>656</v>
      </c>
      <c r="C541" s="538" t="s">
        <v>78</v>
      </c>
      <c r="D541" s="791"/>
      <c r="E541" s="560" t="s">
        <v>188</v>
      </c>
      <c r="F541" s="317">
        <v>1000</v>
      </c>
      <c r="G541" s="542" t="s">
        <v>50</v>
      </c>
      <c r="H541" s="254">
        <v>0</v>
      </c>
      <c r="I541" s="26"/>
      <c r="J541" s="485"/>
      <c r="K541" s="486"/>
      <c r="L541" s="68"/>
      <c r="M541" s="31"/>
      <c r="N541" s="31"/>
      <c r="O541" s="70"/>
      <c r="P541" s="924"/>
      <c r="Q541" s="253">
        <f>AA541*2</f>
        <v>548</v>
      </c>
      <c r="R541" s="925">
        <v>1786</v>
      </c>
      <c r="S541" s="925">
        <v>704</v>
      </c>
      <c r="T541" s="965">
        <v>645</v>
      </c>
      <c r="U541" s="965">
        <v>1544</v>
      </c>
      <c r="V541" s="965">
        <v>1246</v>
      </c>
      <c r="W541" s="925">
        <v>2572</v>
      </c>
      <c r="X541" s="254">
        <v>588</v>
      </c>
      <c r="Y541" s="123">
        <v>2551</v>
      </c>
      <c r="Z541" s="254">
        <v>1859</v>
      </c>
      <c r="AA541" s="926">
        <f>SUM(AB541:AG541)</f>
        <v>274</v>
      </c>
      <c r="AB541" s="1039">
        <v>2</v>
      </c>
      <c r="AC541" s="1040">
        <v>267</v>
      </c>
      <c r="AD541" s="1040">
        <v>0</v>
      </c>
      <c r="AE541" s="1040">
        <v>5</v>
      </c>
      <c r="AF541" s="1040">
        <v>0</v>
      </c>
      <c r="AG541" s="1042">
        <v>0</v>
      </c>
      <c r="AH541" s="908"/>
    </row>
    <row r="542" spans="1:34" ht="12.75" customHeight="1" x14ac:dyDescent="0.25">
      <c r="A542" s="541" t="s">
        <v>51</v>
      </c>
      <c r="B542" s="542" t="s">
        <v>657</v>
      </c>
      <c r="C542" s="721"/>
      <c r="D542" s="721"/>
      <c r="E542" s="650" t="s">
        <v>188</v>
      </c>
      <c r="F542" s="628">
        <v>1000</v>
      </c>
      <c r="G542" s="557" t="s">
        <v>50</v>
      </c>
      <c r="H542" s="264"/>
      <c r="I542" s="427">
        <f t="shared" ref="I542:I547" si="117">$H$541*$F$541/F542</f>
        <v>0</v>
      </c>
      <c r="J542" s="461" t="s">
        <v>107</v>
      </c>
      <c r="K542" s="462">
        <v>0</v>
      </c>
      <c r="L542" s="41">
        <f t="shared" ref="L542:L547" si="118">IF(K542&gt;0,$N$2,0)</f>
        <v>0</v>
      </c>
      <c r="M542" s="38">
        <f t="shared" ref="M542:M547" si="119">K542+L542</f>
        <v>0</v>
      </c>
      <c r="N542" s="38">
        <f t="shared" ref="N542:N547" si="120">M542*I542</f>
        <v>0</v>
      </c>
      <c r="O542" s="44">
        <f t="shared" ref="O542:O547" si="121">M542/F542</f>
        <v>0</v>
      </c>
      <c r="P542" s="924"/>
      <c r="Q542" s="1025"/>
      <c r="R542" s="1025"/>
      <c r="S542" s="1025"/>
      <c r="T542" s="1025"/>
      <c r="U542" s="1025"/>
      <c r="V542" s="1025"/>
      <c r="W542" s="1025"/>
      <c r="X542" s="1025"/>
      <c r="Y542" s="130"/>
      <c r="Z542" s="1025"/>
      <c r="AA542" s="926"/>
      <c r="AB542" s="979"/>
      <c r="AC542" s="983"/>
      <c r="AD542" s="983"/>
      <c r="AE542" s="983"/>
      <c r="AF542" s="983"/>
      <c r="AG542" s="984"/>
      <c r="AH542" s="908"/>
    </row>
    <row r="543" spans="1:34" ht="12.75" customHeight="1" x14ac:dyDescent="0.25">
      <c r="A543" s="541"/>
      <c r="B543" s="557" t="s">
        <v>658</v>
      </c>
      <c r="C543" s="542" t="s">
        <v>498</v>
      </c>
      <c r="D543" s="781" t="s">
        <v>659</v>
      </c>
      <c r="E543" s="560" t="s">
        <v>188</v>
      </c>
      <c r="F543" s="317">
        <v>1000</v>
      </c>
      <c r="G543" s="542" t="s">
        <v>50</v>
      </c>
      <c r="H543" s="259"/>
      <c r="I543" s="427">
        <f t="shared" si="117"/>
        <v>0</v>
      </c>
      <c r="J543" s="461" t="s">
        <v>107</v>
      </c>
      <c r="K543" s="462">
        <v>0</v>
      </c>
      <c r="L543" s="41">
        <f t="shared" si="118"/>
        <v>0</v>
      </c>
      <c r="M543" s="38">
        <f t="shared" si="119"/>
        <v>0</v>
      </c>
      <c r="N543" s="38">
        <f t="shared" si="120"/>
        <v>0</v>
      </c>
      <c r="O543" s="44">
        <f t="shared" si="121"/>
        <v>0</v>
      </c>
      <c r="P543" s="924"/>
      <c r="Q543" s="1026"/>
      <c r="R543" s="1026"/>
      <c r="S543" s="1026"/>
      <c r="T543" s="1026"/>
      <c r="U543" s="1026"/>
      <c r="V543" s="1026"/>
      <c r="W543" s="1026"/>
      <c r="X543" s="1026"/>
      <c r="Y543" s="131"/>
      <c r="Z543" s="1026"/>
      <c r="AA543" s="926"/>
      <c r="AB543" s="979"/>
      <c r="AC543" s="983"/>
      <c r="AD543" s="983"/>
      <c r="AE543" s="983"/>
      <c r="AF543" s="983"/>
      <c r="AG543" s="984"/>
      <c r="AH543" s="908"/>
    </row>
    <row r="544" spans="1:34" ht="12.75" customHeight="1" x14ac:dyDescent="0.25">
      <c r="A544" s="541"/>
      <c r="B544" s="542" t="s">
        <v>660</v>
      </c>
      <c r="C544" s="542" t="s">
        <v>661</v>
      </c>
      <c r="D544" s="421" t="s">
        <v>662</v>
      </c>
      <c r="E544" s="566" t="s">
        <v>188</v>
      </c>
      <c r="F544" s="561">
        <v>1000</v>
      </c>
      <c r="G544" s="542" t="s">
        <v>50</v>
      </c>
      <c r="H544" s="259"/>
      <c r="I544" s="428">
        <f t="shared" si="117"/>
        <v>0</v>
      </c>
      <c r="J544" s="490" t="s">
        <v>107</v>
      </c>
      <c r="K544" s="527">
        <v>0</v>
      </c>
      <c r="L544" s="295">
        <f t="shared" si="118"/>
        <v>0</v>
      </c>
      <c r="M544" s="201">
        <f t="shared" si="119"/>
        <v>0</v>
      </c>
      <c r="N544" s="201">
        <f t="shared" si="120"/>
        <v>0</v>
      </c>
      <c r="O544" s="80">
        <f t="shared" si="121"/>
        <v>0</v>
      </c>
      <c r="P544" s="924"/>
      <c r="Q544" s="1026"/>
      <c r="R544" s="1026"/>
      <c r="S544" s="1026"/>
      <c r="T544" s="1026"/>
      <c r="U544" s="1026"/>
      <c r="V544" s="1026"/>
      <c r="W544" s="1026"/>
      <c r="X544" s="1026"/>
      <c r="Y544" s="131"/>
      <c r="Z544" s="1026"/>
      <c r="AA544" s="926"/>
      <c r="AB544" s="979"/>
      <c r="AC544" s="983"/>
      <c r="AD544" s="983"/>
      <c r="AE544" s="983"/>
      <c r="AF544" s="983"/>
      <c r="AG544" s="984"/>
      <c r="AH544" s="908"/>
    </row>
    <row r="545" spans="1:34" ht="12.75" customHeight="1" x14ac:dyDescent="0.25">
      <c r="A545" s="541"/>
      <c r="B545" s="542"/>
      <c r="C545" s="542" t="s">
        <v>59</v>
      </c>
      <c r="D545" s="421">
        <v>303363212</v>
      </c>
      <c r="E545" s="566" t="s">
        <v>188</v>
      </c>
      <c r="F545" s="561">
        <v>1000</v>
      </c>
      <c r="G545" s="542" t="s">
        <v>50</v>
      </c>
      <c r="H545" s="259"/>
      <c r="I545" s="428">
        <f t="shared" si="117"/>
        <v>0</v>
      </c>
      <c r="J545" s="490" t="s">
        <v>107</v>
      </c>
      <c r="K545" s="527">
        <v>0</v>
      </c>
      <c r="L545" s="295">
        <f t="shared" si="118"/>
        <v>0</v>
      </c>
      <c r="M545" s="201">
        <f t="shared" si="119"/>
        <v>0</v>
      </c>
      <c r="N545" s="201">
        <f t="shared" si="120"/>
        <v>0</v>
      </c>
      <c r="O545" s="80">
        <f t="shared" si="121"/>
        <v>0</v>
      </c>
      <c r="P545" s="924"/>
      <c r="Q545" s="1026"/>
      <c r="R545" s="1026"/>
      <c r="S545" s="1026"/>
      <c r="T545" s="1026"/>
      <c r="U545" s="1026"/>
      <c r="V545" s="1026"/>
      <c r="W545" s="1026"/>
      <c r="X545" s="1026"/>
      <c r="Y545" s="131"/>
      <c r="Z545" s="1026"/>
      <c r="AA545" s="926"/>
      <c r="AB545" s="979"/>
      <c r="AC545" s="983"/>
      <c r="AD545" s="983"/>
      <c r="AE545" s="983"/>
      <c r="AF545" s="983"/>
      <c r="AG545" s="984"/>
      <c r="AH545" s="908"/>
    </row>
    <row r="546" spans="1:34" ht="12.75" customHeight="1" x14ac:dyDescent="0.25">
      <c r="A546" s="541"/>
      <c r="B546" s="542"/>
      <c r="C546" s="542" t="s">
        <v>663</v>
      </c>
      <c r="D546" s="421">
        <v>304689</v>
      </c>
      <c r="E546" s="566" t="s">
        <v>188</v>
      </c>
      <c r="F546" s="561">
        <v>1000</v>
      </c>
      <c r="G546" s="542" t="s">
        <v>50</v>
      </c>
      <c r="H546" s="259"/>
      <c r="I546" s="428">
        <f t="shared" si="117"/>
        <v>0</v>
      </c>
      <c r="J546" s="490" t="s">
        <v>107</v>
      </c>
      <c r="K546" s="527">
        <v>0</v>
      </c>
      <c r="L546" s="295">
        <f t="shared" si="118"/>
        <v>0</v>
      </c>
      <c r="M546" s="201">
        <f t="shared" si="119"/>
        <v>0</v>
      </c>
      <c r="N546" s="201">
        <f t="shared" si="120"/>
        <v>0</v>
      </c>
      <c r="O546" s="80">
        <f t="shared" si="121"/>
        <v>0</v>
      </c>
      <c r="P546" s="924"/>
      <c r="Q546" s="1026"/>
      <c r="R546" s="1026"/>
      <c r="S546" s="1026"/>
      <c r="T546" s="1026"/>
      <c r="U546" s="1026"/>
      <c r="V546" s="1026"/>
      <c r="W546" s="1026"/>
      <c r="X546" s="1026"/>
      <c r="Y546" s="131"/>
      <c r="Z546" s="1026"/>
      <c r="AA546" s="926"/>
      <c r="AB546" s="979"/>
      <c r="AC546" s="983"/>
      <c r="AD546" s="983"/>
      <c r="AE546" s="983"/>
      <c r="AF546" s="983"/>
      <c r="AG546" s="984"/>
      <c r="AH546" s="908"/>
    </row>
    <row r="547" spans="1:34" ht="12.75" customHeight="1" x14ac:dyDescent="0.25">
      <c r="A547" s="541"/>
      <c r="B547" s="542"/>
      <c r="C547" s="542" t="s">
        <v>664</v>
      </c>
      <c r="D547" s="317" t="s">
        <v>665</v>
      </c>
      <c r="E547" s="560" t="s">
        <v>666</v>
      </c>
      <c r="F547" s="317">
        <v>10000</v>
      </c>
      <c r="G547" s="542" t="s">
        <v>50</v>
      </c>
      <c r="H547" s="259"/>
      <c r="I547" s="428">
        <f t="shared" si="117"/>
        <v>0</v>
      </c>
      <c r="J547" s="490" t="s">
        <v>107</v>
      </c>
      <c r="K547" s="527">
        <v>0</v>
      </c>
      <c r="L547" s="295">
        <f t="shared" si="118"/>
        <v>0</v>
      </c>
      <c r="M547" s="201">
        <f t="shared" si="119"/>
        <v>0</v>
      </c>
      <c r="N547" s="201">
        <f t="shared" si="120"/>
        <v>0</v>
      </c>
      <c r="O547" s="80">
        <f t="shared" si="121"/>
        <v>0</v>
      </c>
      <c r="P547" s="924"/>
      <c r="Q547" s="1026"/>
      <c r="R547" s="1026"/>
      <c r="S547" s="1026"/>
      <c r="T547" s="1026"/>
      <c r="U547" s="1026"/>
      <c r="V547" s="1026"/>
      <c r="W547" s="1026"/>
      <c r="X547" s="1026"/>
      <c r="Y547" s="131"/>
      <c r="Z547" s="1026"/>
      <c r="AA547" s="926"/>
      <c r="AB547" s="979"/>
      <c r="AC547" s="983"/>
      <c r="AD547" s="983"/>
      <c r="AE547" s="983"/>
      <c r="AF547" s="983"/>
      <c r="AG547" s="984"/>
      <c r="AH547" s="908"/>
    </row>
    <row r="548" spans="1:34" ht="12.75" customHeight="1" x14ac:dyDescent="0.25">
      <c r="A548" s="541"/>
      <c r="B548" s="545"/>
      <c r="C548" s="545" t="s">
        <v>116</v>
      </c>
      <c r="D548" s="421" t="s">
        <v>667</v>
      </c>
      <c r="E548" s="566" t="s">
        <v>385</v>
      </c>
      <c r="F548" s="561">
        <v>2000</v>
      </c>
      <c r="G548" s="545" t="s">
        <v>50</v>
      </c>
      <c r="H548" s="259"/>
      <c r="I548" s="428">
        <f>$H$541*$F$541/F548</f>
        <v>0</v>
      </c>
      <c r="J548" s="490" t="s">
        <v>107</v>
      </c>
      <c r="K548" s="527">
        <v>0</v>
      </c>
      <c r="L548" s="295">
        <f>IF(K548&gt;0,$N$2,0)</f>
        <v>0</v>
      </c>
      <c r="M548" s="201">
        <f>K548+L548</f>
        <v>0</v>
      </c>
      <c r="N548" s="201">
        <f>M548*I548</f>
        <v>0</v>
      </c>
      <c r="O548" s="80">
        <f>M548/F548</f>
        <v>0</v>
      </c>
      <c r="P548" s="924"/>
      <c r="Q548" s="1026"/>
      <c r="R548" s="1026"/>
      <c r="S548" s="1026"/>
      <c r="T548" s="1026"/>
      <c r="U548" s="1026"/>
      <c r="V548" s="1026"/>
      <c r="W548" s="1026"/>
      <c r="X548" s="1026"/>
      <c r="Y548" s="131"/>
      <c r="Z548" s="1026"/>
      <c r="AA548" s="926"/>
      <c r="AB548" s="985"/>
      <c r="AC548" s="986"/>
      <c r="AD548" s="986"/>
      <c r="AE548" s="986"/>
      <c r="AF548" s="986"/>
      <c r="AG548" s="987"/>
      <c r="AH548" s="908"/>
    </row>
    <row r="549" spans="1:34" ht="13.5" customHeight="1" thickBot="1" x14ac:dyDescent="0.3">
      <c r="A549" s="695"/>
      <c r="B549" s="752"/>
      <c r="C549" s="752"/>
      <c r="D549" s="826"/>
      <c r="E549" s="698"/>
      <c r="F549" s="697"/>
      <c r="G549" s="752"/>
      <c r="H549" s="261"/>
      <c r="I549" s="457"/>
      <c r="J549" s="528"/>
      <c r="K549" s="529"/>
      <c r="L549" s="305"/>
      <c r="M549" s="304"/>
      <c r="N549" s="304"/>
      <c r="O549" s="306"/>
      <c r="P549" s="924"/>
      <c r="Q549" s="1026"/>
      <c r="R549" s="1026"/>
      <c r="S549" s="1026"/>
      <c r="T549" s="1026"/>
      <c r="U549" s="1026"/>
      <c r="V549" s="1026"/>
      <c r="W549" s="1026"/>
      <c r="X549" s="1026"/>
      <c r="Y549" s="131"/>
      <c r="Z549" s="1026"/>
      <c r="AA549" s="926"/>
      <c r="AB549" s="1057"/>
      <c r="AC549" s="1058"/>
      <c r="AD549" s="1058"/>
      <c r="AE549" s="1058"/>
      <c r="AF549" s="1058"/>
      <c r="AG549" s="1065"/>
      <c r="AH549" s="908"/>
    </row>
    <row r="550" spans="1:34" ht="13.5" customHeight="1" thickBot="1" x14ac:dyDescent="0.3">
      <c r="A550" s="571">
        <v>78750</v>
      </c>
      <c r="B550" s="567" t="s">
        <v>668</v>
      </c>
      <c r="C550" s="544" t="s">
        <v>78</v>
      </c>
      <c r="D550" s="316"/>
      <c r="E550" s="638" t="s">
        <v>188</v>
      </c>
      <c r="F550" s="316">
        <v>1000</v>
      </c>
      <c r="G550" s="544" t="s">
        <v>50</v>
      </c>
      <c r="H550" s="254">
        <v>0</v>
      </c>
      <c r="I550" s="100"/>
      <c r="J550" s="478"/>
      <c r="K550" s="479"/>
      <c r="L550" s="102"/>
      <c r="M550" s="101"/>
      <c r="N550" s="101"/>
      <c r="O550" s="103"/>
      <c r="P550" s="924"/>
      <c r="Q550" s="253">
        <f>AA550*2</f>
        <v>470</v>
      </c>
      <c r="R550" s="253">
        <v>1376</v>
      </c>
      <c r="S550" s="253">
        <v>564</v>
      </c>
      <c r="T550" s="965">
        <v>521</v>
      </c>
      <c r="U550" s="965">
        <v>982</v>
      </c>
      <c r="V550" s="965">
        <v>687</v>
      </c>
      <c r="W550" s="253">
        <v>1608</v>
      </c>
      <c r="X550" s="253">
        <v>1288</v>
      </c>
      <c r="Y550" s="122">
        <v>1458</v>
      </c>
      <c r="Z550" s="253">
        <v>1403</v>
      </c>
      <c r="AA550" s="926">
        <f>SUM(AB550:AG550)</f>
        <v>235</v>
      </c>
      <c r="AB550" s="1039">
        <v>6</v>
      </c>
      <c r="AC550" s="1040">
        <v>229</v>
      </c>
      <c r="AD550" s="1040">
        <v>0</v>
      </c>
      <c r="AE550" s="1040">
        <v>0</v>
      </c>
      <c r="AF550" s="1040">
        <v>0</v>
      </c>
      <c r="AG550" s="1042">
        <v>0</v>
      </c>
      <c r="AH550" s="908"/>
    </row>
    <row r="551" spans="1:34" ht="12.75" customHeight="1" x14ac:dyDescent="0.25">
      <c r="A551" s="541" t="s">
        <v>51</v>
      </c>
      <c r="B551" s="542" t="s">
        <v>669</v>
      </c>
      <c r="C551" s="653"/>
      <c r="D551" s="721"/>
      <c r="E551" s="654" t="s">
        <v>188</v>
      </c>
      <c r="F551" s="655">
        <v>1000</v>
      </c>
      <c r="G551" s="557" t="s">
        <v>50</v>
      </c>
      <c r="H551" s="264"/>
      <c r="I551" s="427">
        <f t="shared" ref="I551:I556" si="122">$H$550*$F$550/F551</f>
        <v>0</v>
      </c>
      <c r="J551" s="461" t="s">
        <v>107</v>
      </c>
      <c r="K551" s="462">
        <v>0</v>
      </c>
      <c r="L551" s="41">
        <f t="shared" ref="L551:L556" si="123">IF(K551&gt;0,$N$2,0)</f>
        <v>0</v>
      </c>
      <c r="M551" s="38">
        <f t="shared" ref="M551:M556" si="124">K551+L551</f>
        <v>0</v>
      </c>
      <c r="N551" s="38">
        <f t="shared" ref="N551:N556" si="125">M551*I551</f>
        <v>0</v>
      </c>
      <c r="O551" s="44">
        <f t="shared" ref="O551:O556" si="126">M551/F551</f>
        <v>0</v>
      </c>
      <c r="P551" s="924"/>
      <c r="Q551" s="1025"/>
      <c r="R551" s="1025"/>
      <c r="S551" s="1025"/>
      <c r="T551" s="1025"/>
      <c r="U551" s="1025"/>
      <c r="V551" s="1025"/>
      <c r="W551" s="1025"/>
      <c r="X551" s="1025"/>
      <c r="Y551" s="130"/>
      <c r="Z551" s="1025"/>
      <c r="AA551" s="926"/>
      <c r="AB551" s="979"/>
      <c r="AC551" s="983"/>
      <c r="AD551" s="983"/>
      <c r="AE551" s="983"/>
      <c r="AF551" s="983"/>
      <c r="AG551" s="984"/>
      <c r="AH551" s="908"/>
    </row>
    <row r="552" spans="1:34" ht="12.75" customHeight="1" x14ac:dyDescent="0.25">
      <c r="A552" s="572"/>
      <c r="B552" s="557" t="s">
        <v>658</v>
      </c>
      <c r="C552" s="542" t="s">
        <v>92</v>
      </c>
      <c r="D552" s="317" t="s">
        <v>670</v>
      </c>
      <c r="E552" s="560" t="s">
        <v>188</v>
      </c>
      <c r="F552" s="317">
        <v>1000</v>
      </c>
      <c r="G552" s="542" t="s">
        <v>50</v>
      </c>
      <c r="H552" s="259"/>
      <c r="I552" s="427">
        <f t="shared" si="122"/>
        <v>0</v>
      </c>
      <c r="J552" s="461" t="s">
        <v>107</v>
      </c>
      <c r="K552" s="462">
        <v>0</v>
      </c>
      <c r="L552" s="41">
        <f t="shared" si="123"/>
        <v>0</v>
      </c>
      <c r="M552" s="38">
        <f t="shared" si="124"/>
        <v>0</v>
      </c>
      <c r="N552" s="38">
        <f t="shared" si="125"/>
        <v>0</v>
      </c>
      <c r="O552" s="44">
        <f t="shared" si="126"/>
        <v>0</v>
      </c>
      <c r="P552" s="924"/>
      <c r="Q552" s="1026"/>
      <c r="R552" s="1026"/>
      <c r="S552" s="1026"/>
      <c r="T552" s="1026"/>
      <c r="U552" s="1026"/>
      <c r="V552" s="1026"/>
      <c r="W552" s="1026"/>
      <c r="X552" s="1026"/>
      <c r="Y552" s="131"/>
      <c r="Z552" s="1026"/>
      <c r="AA552" s="926"/>
      <c r="AB552" s="979"/>
      <c r="AC552" s="983"/>
      <c r="AD552" s="983"/>
      <c r="AE552" s="983"/>
      <c r="AF552" s="983"/>
      <c r="AG552" s="984"/>
      <c r="AH552" s="908"/>
    </row>
    <row r="553" spans="1:34" ht="12.75" customHeight="1" x14ac:dyDescent="0.25">
      <c r="A553" s="541"/>
      <c r="B553" s="542" t="s">
        <v>660</v>
      </c>
      <c r="C553" s="542" t="s">
        <v>59</v>
      </c>
      <c r="D553" s="317">
        <v>303363213</v>
      </c>
      <c r="E553" s="560" t="s">
        <v>188</v>
      </c>
      <c r="F553" s="317">
        <v>1000</v>
      </c>
      <c r="G553" s="564" t="s">
        <v>50</v>
      </c>
      <c r="H553" s="259"/>
      <c r="I553" s="427">
        <f t="shared" si="122"/>
        <v>0</v>
      </c>
      <c r="J553" s="461" t="s">
        <v>107</v>
      </c>
      <c r="K553" s="462">
        <v>0</v>
      </c>
      <c r="L553" s="41">
        <f t="shared" si="123"/>
        <v>0</v>
      </c>
      <c r="M553" s="38">
        <f t="shared" si="124"/>
        <v>0</v>
      </c>
      <c r="N553" s="38">
        <f t="shared" si="125"/>
        <v>0</v>
      </c>
      <c r="O553" s="44">
        <f t="shared" si="126"/>
        <v>0</v>
      </c>
      <c r="P553" s="924"/>
      <c r="Q553" s="1026"/>
      <c r="R553" s="1026"/>
      <c r="S553" s="1026"/>
      <c r="T553" s="1026"/>
      <c r="U553" s="1026"/>
      <c r="V553" s="1026"/>
      <c r="W553" s="1026"/>
      <c r="X553" s="1026"/>
      <c r="Y553" s="131"/>
      <c r="Z553" s="1026"/>
      <c r="AA553" s="926"/>
      <c r="AB553" s="979"/>
      <c r="AC553" s="983"/>
      <c r="AD553" s="983"/>
      <c r="AE553" s="983"/>
      <c r="AF553" s="983"/>
      <c r="AG553" s="984"/>
      <c r="AH553" s="908"/>
    </row>
    <row r="554" spans="1:34" ht="12.75" customHeight="1" x14ac:dyDescent="0.25">
      <c r="A554" s="541"/>
      <c r="B554" s="542"/>
      <c r="C554" s="542" t="s">
        <v>498</v>
      </c>
      <c r="D554" s="317" t="s">
        <v>671</v>
      </c>
      <c r="E554" s="560" t="s">
        <v>188</v>
      </c>
      <c r="F554" s="317">
        <v>1000</v>
      </c>
      <c r="G554" s="564" t="s">
        <v>50</v>
      </c>
      <c r="H554" s="259"/>
      <c r="I554" s="427">
        <f t="shared" si="122"/>
        <v>0</v>
      </c>
      <c r="J554" s="461" t="s">
        <v>107</v>
      </c>
      <c r="K554" s="462">
        <v>0</v>
      </c>
      <c r="L554" s="41">
        <f t="shared" si="123"/>
        <v>0</v>
      </c>
      <c r="M554" s="38">
        <f t="shared" si="124"/>
        <v>0</v>
      </c>
      <c r="N554" s="38">
        <f t="shared" si="125"/>
        <v>0</v>
      </c>
      <c r="O554" s="44">
        <f t="shared" si="126"/>
        <v>0</v>
      </c>
      <c r="P554" s="924"/>
      <c r="Q554" s="1026"/>
      <c r="R554" s="1026"/>
      <c r="S554" s="1026"/>
      <c r="T554" s="1026"/>
      <c r="U554" s="1026"/>
      <c r="V554" s="1026"/>
      <c r="W554" s="1026"/>
      <c r="X554" s="1026"/>
      <c r="Y554" s="131"/>
      <c r="Z554" s="1026"/>
      <c r="AA554" s="926"/>
      <c r="AB554" s="979"/>
      <c r="AC554" s="983"/>
      <c r="AD554" s="983"/>
      <c r="AE554" s="983"/>
      <c r="AF554" s="983"/>
      <c r="AG554" s="984"/>
      <c r="AH554" s="908"/>
    </row>
    <row r="555" spans="1:34" ht="12.75" customHeight="1" x14ac:dyDescent="0.25">
      <c r="A555" s="541"/>
      <c r="B555" s="542"/>
      <c r="C555" s="542" t="s">
        <v>664</v>
      </c>
      <c r="D555" s="317" t="s">
        <v>672</v>
      </c>
      <c r="E555" s="560" t="s">
        <v>666</v>
      </c>
      <c r="F555" s="317">
        <v>10000</v>
      </c>
      <c r="G555" s="564" t="s">
        <v>50</v>
      </c>
      <c r="H555" s="259"/>
      <c r="I555" s="427">
        <f t="shared" si="122"/>
        <v>0</v>
      </c>
      <c r="J555" s="461" t="s">
        <v>107</v>
      </c>
      <c r="K555" s="462">
        <v>0</v>
      </c>
      <c r="L555" s="41">
        <f t="shared" si="123"/>
        <v>0</v>
      </c>
      <c r="M555" s="38">
        <f t="shared" si="124"/>
        <v>0</v>
      </c>
      <c r="N555" s="38">
        <f t="shared" si="125"/>
        <v>0</v>
      </c>
      <c r="O555" s="44">
        <f t="shared" si="126"/>
        <v>0</v>
      </c>
      <c r="P555" s="924"/>
      <c r="Q555" s="1026"/>
      <c r="R555" s="1026"/>
      <c r="S555" s="1026"/>
      <c r="T555" s="1026"/>
      <c r="U555" s="1026"/>
      <c r="V555" s="1026"/>
      <c r="W555" s="1026"/>
      <c r="X555" s="1026"/>
      <c r="Y555" s="131"/>
      <c r="Z555" s="1026"/>
      <c r="AA555" s="926"/>
      <c r="AB555" s="979"/>
      <c r="AC555" s="983"/>
      <c r="AD555" s="983"/>
      <c r="AE555" s="983"/>
      <c r="AF555" s="983"/>
      <c r="AG555" s="984"/>
      <c r="AH555" s="908"/>
    </row>
    <row r="556" spans="1:34" ht="12.75" customHeight="1" x14ac:dyDescent="0.25">
      <c r="A556" s="541"/>
      <c r="B556" s="545"/>
      <c r="C556" s="545" t="s">
        <v>116</v>
      </c>
      <c r="D556" s="548" t="s">
        <v>673</v>
      </c>
      <c r="E556" s="547" t="s">
        <v>385</v>
      </c>
      <c r="F556" s="548">
        <v>2000</v>
      </c>
      <c r="G556" s="545" t="s">
        <v>77</v>
      </c>
      <c r="H556" s="259"/>
      <c r="I556" s="427">
        <f t="shared" si="122"/>
        <v>0</v>
      </c>
      <c r="J556" s="461" t="s">
        <v>107</v>
      </c>
      <c r="K556" s="462">
        <v>0</v>
      </c>
      <c r="L556" s="41">
        <f t="shared" si="123"/>
        <v>0</v>
      </c>
      <c r="M556" s="38">
        <f t="shared" si="124"/>
        <v>0</v>
      </c>
      <c r="N556" s="38">
        <f t="shared" si="125"/>
        <v>0</v>
      </c>
      <c r="O556" s="44">
        <f t="shared" si="126"/>
        <v>0</v>
      </c>
      <c r="P556" s="924"/>
      <c r="Q556" s="1026"/>
      <c r="R556" s="1026"/>
      <c r="S556" s="1026"/>
      <c r="T556" s="1026"/>
      <c r="U556" s="1026"/>
      <c r="V556" s="1026"/>
      <c r="W556" s="1026"/>
      <c r="X556" s="1026"/>
      <c r="Y556" s="131"/>
      <c r="Z556" s="1026"/>
      <c r="AA556" s="926"/>
      <c r="AB556" s="985"/>
      <c r="AC556" s="986"/>
      <c r="AD556" s="986"/>
      <c r="AE556" s="986"/>
      <c r="AF556" s="986"/>
      <c r="AG556" s="987"/>
      <c r="AH556" s="908"/>
    </row>
    <row r="557" spans="1:34" ht="13.5" customHeight="1" thickBot="1" x14ac:dyDescent="0.3">
      <c r="A557" s="549"/>
      <c r="B557" s="551"/>
      <c r="C557" s="551"/>
      <c r="D557" s="554"/>
      <c r="E557" s="562"/>
      <c r="F557" s="599"/>
      <c r="G557" s="557"/>
      <c r="H557" s="257"/>
      <c r="I557" s="433"/>
      <c r="J557" s="467"/>
      <c r="K557" s="468"/>
      <c r="L557" s="41"/>
      <c r="M557" s="38"/>
      <c r="N557" s="38"/>
      <c r="O557" s="44"/>
      <c r="P557" s="924"/>
      <c r="Q557" s="1027"/>
      <c r="R557" s="1027"/>
      <c r="S557" s="1027"/>
      <c r="T557" s="1027"/>
      <c r="U557" s="1027"/>
      <c r="V557" s="1027"/>
      <c r="W557" s="1027"/>
      <c r="X557" s="1027"/>
      <c r="Y557" s="132"/>
      <c r="Z557" s="1027"/>
      <c r="AA557" s="926"/>
      <c r="AB557" s="1057"/>
      <c r="AC557" s="1058"/>
      <c r="AD557" s="1058"/>
      <c r="AE557" s="1058"/>
      <c r="AF557" s="1058"/>
      <c r="AG557" s="1065"/>
      <c r="AH557" s="908"/>
    </row>
    <row r="558" spans="1:34" ht="13.5" customHeight="1" thickBot="1" x14ac:dyDescent="0.3">
      <c r="A558" s="555">
        <v>78755</v>
      </c>
      <c r="B558" s="567" t="s">
        <v>674</v>
      </c>
      <c r="C558" s="538" t="s">
        <v>78</v>
      </c>
      <c r="D558" s="791"/>
      <c r="E558" s="540" t="s">
        <v>675</v>
      </c>
      <c r="F558" s="540">
        <v>1</v>
      </c>
      <c r="G558" s="559" t="s">
        <v>676</v>
      </c>
      <c r="H558" s="254">
        <v>0</v>
      </c>
      <c r="I558" s="26"/>
      <c r="J558" s="485"/>
      <c r="K558" s="486"/>
      <c r="L558" s="68"/>
      <c r="M558" s="31"/>
      <c r="N558" s="31"/>
      <c r="O558" s="70"/>
      <c r="P558" s="924"/>
      <c r="Q558" s="253">
        <f>AA558*2</f>
        <v>326</v>
      </c>
      <c r="R558" s="925">
        <v>1859</v>
      </c>
      <c r="S558" s="925">
        <v>386</v>
      </c>
      <c r="T558" s="965">
        <v>256</v>
      </c>
      <c r="U558" s="965">
        <v>284</v>
      </c>
      <c r="V558" s="965">
        <v>156</v>
      </c>
      <c r="W558" s="925">
        <v>490</v>
      </c>
      <c r="X558" s="254">
        <v>522</v>
      </c>
      <c r="Y558" s="123">
        <v>2054</v>
      </c>
      <c r="Z558" s="254">
        <v>241</v>
      </c>
      <c r="AA558" s="926">
        <f>SUM(AB558:AG558)</f>
        <v>163</v>
      </c>
      <c r="AB558" s="1039">
        <v>0</v>
      </c>
      <c r="AC558" s="1040">
        <v>149</v>
      </c>
      <c r="AD558" s="1040">
        <v>0</v>
      </c>
      <c r="AE558" s="1040">
        <v>0</v>
      </c>
      <c r="AF558" s="1040">
        <v>14</v>
      </c>
      <c r="AG558" s="1042">
        <v>0</v>
      </c>
      <c r="AH558" s="908"/>
    </row>
    <row r="559" spans="1:34" ht="12" customHeight="1" x14ac:dyDescent="0.25">
      <c r="A559" s="541" t="s">
        <v>51</v>
      </c>
      <c r="B559" s="545" t="s">
        <v>880</v>
      </c>
      <c r="C559" s="721"/>
      <c r="D559" s="721"/>
      <c r="E559" s="628" t="s">
        <v>675</v>
      </c>
      <c r="F559" s="628">
        <v>1</v>
      </c>
      <c r="G559" s="542" t="s">
        <v>676</v>
      </c>
      <c r="H559" s="264"/>
      <c r="I559" s="427">
        <f>$H$558*$F$558/F559</f>
        <v>0</v>
      </c>
      <c r="J559" s="461" t="s">
        <v>107</v>
      </c>
      <c r="K559" s="462">
        <v>0</v>
      </c>
      <c r="L559" s="41">
        <f>IF(K559&gt;0,$N$2,0)</f>
        <v>0</v>
      </c>
      <c r="M559" s="38">
        <f>K559+L559</f>
        <v>0</v>
      </c>
      <c r="N559" s="38">
        <f>M559*I559</f>
        <v>0</v>
      </c>
      <c r="O559" s="44">
        <f>M559/F559</f>
        <v>0</v>
      </c>
      <c r="P559" s="924"/>
      <c r="Q559" s="1025"/>
      <c r="R559" s="1025"/>
      <c r="S559" s="1025"/>
      <c r="T559" s="1025"/>
      <c r="U559" s="1025"/>
      <c r="V559" s="1025"/>
      <c r="W559" s="1025"/>
      <c r="X559" s="1025"/>
      <c r="Y559" s="130"/>
      <c r="Z559" s="1025"/>
      <c r="AA559" s="926"/>
      <c r="AB559" s="979"/>
      <c r="AC559" s="983"/>
      <c r="AD559" s="983"/>
      <c r="AE559" s="983"/>
      <c r="AF559" s="983"/>
      <c r="AG559" s="984"/>
      <c r="AH559" s="908"/>
    </row>
    <row r="560" spans="1:34" ht="12" customHeight="1" x14ac:dyDescent="0.25">
      <c r="A560" s="541"/>
      <c r="B560" s="759"/>
      <c r="C560" s="564" t="s">
        <v>862</v>
      </c>
      <c r="D560" s="421" t="s">
        <v>890</v>
      </c>
      <c r="E560" s="561" t="s">
        <v>675</v>
      </c>
      <c r="F560" s="561">
        <v>1</v>
      </c>
      <c r="G560" s="542" t="s">
        <v>676</v>
      </c>
      <c r="H560" s="259"/>
      <c r="I560" s="427">
        <f t="shared" ref="I560:I561" si="127">$H$558*$F$558/F560</f>
        <v>0</v>
      </c>
      <c r="J560" s="461" t="s">
        <v>107</v>
      </c>
      <c r="K560" s="462">
        <v>0</v>
      </c>
      <c r="L560" s="41">
        <f t="shared" ref="L560:L561" si="128">IF(K560&gt;0,$N$2,0)</f>
        <v>0</v>
      </c>
      <c r="M560" s="38">
        <f t="shared" ref="M560:M561" si="129">K560+L560</f>
        <v>0</v>
      </c>
      <c r="N560" s="38">
        <f t="shared" ref="N560:N561" si="130">M560*I560</f>
        <v>0</v>
      </c>
      <c r="O560" s="44">
        <f t="shared" ref="O560:O561" si="131">M560/F560</f>
        <v>0</v>
      </c>
      <c r="P560" s="924"/>
      <c r="Q560" s="1026"/>
      <c r="R560" s="1026"/>
      <c r="S560" s="1026"/>
      <c r="T560" s="1026"/>
      <c r="U560" s="1026"/>
      <c r="V560" s="1026"/>
      <c r="W560" s="1026"/>
      <c r="X560" s="1026"/>
      <c r="Y560" s="131"/>
      <c r="Z560" s="1026"/>
      <c r="AA560" s="926"/>
      <c r="AB560" s="985"/>
      <c r="AC560" s="986"/>
      <c r="AD560" s="986"/>
      <c r="AE560" s="986"/>
      <c r="AF560" s="986"/>
      <c r="AG560" s="987"/>
      <c r="AH560" s="908"/>
    </row>
    <row r="561" spans="1:34" ht="12" customHeight="1" x14ac:dyDescent="0.25">
      <c r="A561" s="541"/>
      <c r="B561" s="557"/>
      <c r="C561" s="545" t="s">
        <v>892</v>
      </c>
      <c r="D561" s="421" t="s">
        <v>891</v>
      </c>
      <c r="E561" s="561" t="s">
        <v>675</v>
      </c>
      <c r="F561" s="561">
        <v>1</v>
      </c>
      <c r="G561" s="542" t="s">
        <v>676</v>
      </c>
      <c r="H561" s="259"/>
      <c r="I561" s="427">
        <f t="shared" si="127"/>
        <v>0</v>
      </c>
      <c r="J561" s="461" t="s">
        <v>107</v>
      </c>
      <c r="K561" s="462">
        <v>0</v>
      </c>
      <c r="L561" s="41">
        <f t="shared" si="128"/>
        <v>0</v>
      </c>
      <c r="M561" s="38">
        <f t="shared" si="129"/>
        <v>0</v>
      </c>
      <c r="N561" s="38">
        <f t="shared" si="130"/>
        <v>0</v>
      </c>
      <c r="O561" s="44">
        <f t="shared" si="131"/>
        <v>0</v>
      </c>
      <c r="P561" s="924"/>
      <c r="Q561" s="1026"/>
      <c r="R561" s="1026"/>
      <c r="S561" s="1026"/>
      <c r="T561" s="1026"/>
      <c r="U561" s="1026"/>
      <c r="V561" s="1026"/>
      <c r="W561" s="1026"/>
      <c r="X561" s="1026"/>
      <c r="Y561" s="131"/>
      <c r="Z561" s="1026"/>
      <c r="AA561" s="926"/>
      <c r="AB561" s="985"/>
      <c r="AC561" s="986"/>
      <c r="AD561" s="986"/>
      <c r="AE561" s="986"/>
      <c r="AF561" s="986"/>
      <c r="AG561" s="987"/>
      <c r="AH561" s="908"/>
    </row>
    <row r="562" spans="1:34" ht="13.5" customHeight="1" thickBot="1" x14ac:dyDescent="0.3">
      <c r="A562" s="549"/>
      <c r="B562" s="563"/>
      <c r="C562" s="551"/>
      <c r="D562" s="677"/>
      <c r="E562" s="574"/>
      <c r="F562" s="574"/>
      <c r="G562" s="551"/>
      <c r="H562" s="257"/>
      <c r="I562" s="448"/>
      <c r="J562" s="492"/>
      <c r="K562" s="505"/>
      <c r="L562" s="99"/>
      <c r="M562" s="50"/>
      <c r="N562" s="50"/>
      <c r="O562" s="56"/>
      <c r="P562" s="924"/>
      <c r="Q562" s="1027"/>
      <c r="R562" s="1027"/>
      <c r="S562" s="1027"/>
      <c r="T562" s="1027"/>
      <c r="U562" s="1027"/>
      <c r="V562" s="1027"/>
      <c r="W562" s="1027"/>
      <c r="X562" s="1027"/>
      <c r="Y562" s="132"/>
      <c r="Z562" s="1027"/>
      <c r="AA562" s="926"/>
      <c r="AB562" s="1057"/>
      <c r="AC562" s="1058"/>
      <c r="AD562" s="1058"/>
      <c r="AE562" s="1058"/>
      <c r="AF562" s="1058"/>
      <c r="AG562" s="1065"/>
      <c r="AH562" s="908"/>
    </row>
    <row r="563" spans="1:34" ht="13.5" customHeight="1" thickBot="1" x14ac:dyDescent="0.3">
      <c r="A563" s="571">
        <v>78760</v>
      </c>
      <c r="B563" s="819" t="s">
        <v>677</v>
      </c>
      <c r="C563" s="538" t="s">
        <v>59</v>
      </c>
      <c r="D563" s="540">
        <v>303363302</v>
      </c>
      <c r="E563" s="558" t="s">
        <v>188</v>
      </c>
      <c r="F563" s="540">
        <v>1000</v>
      </c>
      <c r="G563" s="538" t="s">
        <v>50</v>
      </c>
      <c r="H563" s="253">
        <v>0</v>
      </c>
      <c r="I563" s="428">
        <f>$H$563*$F$563/F563</f>
        <v>0</v>
      </c>
      <c r="J563" s="490" t="s">
        <v>107</v>
      </c>
      <c r="K563" s="527">
        <v>0</v>
      </c>
      <c r="L563" s="295">
        <f>IF(K563&gt;0,$N$2,0)</f>
        <v>0</v>
      </c>
      <c r="M563" s="201">
        <f>K563+L563</f>
        <v>0</v>
      </c>
      <c r="N563" s="201">
        <f>M563*I563</f>
        <v>0</v>
      </c>
      <c r="O563" s="80">
        <f>M563/F563</f>
        <v>0</v>
      </c>
      <c r="P563" s="924"/>
      <c r="Q563" s="253">
        <f>AA563*2</f>
        <v>18</v>
      </c>
      <c r="R563" s="925">
        <v>199</v>
      </c>
      <c r="S563" s="925">
        <v>20</v>
      </c>
      <c r="T563" s="965">
        <v>13</v>
      </c>
      <c r="U563" s="965">
        <v>90</v>
      </c>
      <c r="V563" s="965">
        <v>78</v>
      </c>
      <c r="W563" s="925">
        <v>566</v>
      </c>
      <c r="X563" s="254">
        <v>0</v>
      </c>
      <c r="Y563" s="123">
        <v>0</v>
      </c>
      <c r="Z563" s="254">
        <v>0</v>
      </c>
      <c r="AA563" s="926">
        <f>SUM(AB563:AG563)</f>
        <v>9</v>
      </c>
      <c r="AB563" s="1039">
        <v>5</v>
      </c>
      <c r="AC563" s="1040">
        <v>0</v>
      </c>
      <c r="AD563" s="1040">
        <v>0</v>
      </c>
      <c r="AE563" s="1040">
        <v>4</v>
      </c>
      <c r="AF563" s="1040">
        <v>0</v>
      </c>
      <c r="AG563" s="1042">
        <v>0</v>
      </c>
      <c r="AH563" s="908"/>
    </row>
    <row r="564" spans="1:34" ht="12.75" customHeight="1" x14ac:dyDescent="0.25">
      <c r="A564" s="541" t="s">
        <v>51</v>
      </c>
      <c r="B564" s="542" t="s">
        <v>678</v>
      </c>
      <c r="C564" s="545" t="s">
        <v>116</v>
      </c>
      <c r="D564" s="421" t="s">
        <v>679</v>
      </c>
      <c r="E564" s="566" t="s">
        <v>188</v>
      </c>
      <c r="F564" s="561">
        <v>1000</v>
      </c>
      <c r="G564" s="545" t="s">
        <v>50</v>
      </c>
      <c r="H564" s="280"/>
      <c r="I564" s="437">
        <f>$H$563*$F$563/F564</f>
        <v>0</v>
      </c>
      <c r="J564" s="519" t="s">
        <v>107</v>
      </c>
      <c r="K564" s="520">
        <v>0</v>
      </c>
      <c r="L564" s="210">
        <f>IF(K564&gt;0,$N$2,0)</f>
        <v>0</v>
      </c>
      <c r="M564" s="211">
        <f>K564+L564</f>
        <v>0</v>
      </c>
      <c r="N564" s="211">
        <f>M564*I564</f>
        <v>0</v>
      </c>
      <c r="O564" s="212">
        <f>M564/F564</f>
        <v>0</v>
      </c>
      <c r="P564" s="924"/>
      <c r="Q564" s="1025"/>
      <c r="R564" s="1025"/>
      <c r="S564" s="1025"/>
      <c r="T564" s="1025"/>
      <c r="U564" s="1025"/>
      <c r="V564" s="1025"/>
      <c r="W564" s="1025"/>
      <c r="X564" s="1025"/>
      <c r="Y564" s="130"/>
      <c r="Z564" s="1025"/>
      <c r="AA564" s="926"/>
      <c r="AB564" s="979"/>
      <c r="AC564" s="983"/>
      <c r="AD564" s="983"/>
      <c r="AE564" s="983"/>
      <c r="AF564" s="983"/>
      <c r="AG564" s="984"/>
      <c r="AH564" s="908"/>
    </row>
    <row r="565" spans="1:34" ht="12.75" customHeight="1" x14ac:dyDescent="0.25">
      <c r="A565" s="294"/>
      <c r="B565" s="557" t="s">
        <v>680</v>
      </c>
      <c r="C565" s="542"/>
      <c r="D565" s="317"/>
      <c r="E565" s="560"/>
      <c r="F565" s="317"/>
      <c r="G565" s="542"/>
      <c r="H565" s="259"/>
      <c r="I565" s="454"/>
      <c r="J565" s="478"/>
      <c r="K565" s="479"/>
      <c r="L565" s="102"/>
      <c r="M565" s="101"/>
      <c r="N565" s="101"/>
      <c r="O565" s="213"/>
      <c r="P565" s="924"/>
      <c r="Q565" s="1026"/>
      <c r="R565" s="1026"/>
      <c r="S565" s="1026"/>
      <c r="T565" s="1026"/>
      <c r="U565" s="1026"/>
      <c r="V565" s="1026"/>
      <c r="W565" s="1026"/>
      <c r="X565" s="1026"/>
      <c r="Y565" s="131"/>
      <c r="Z565" s="1026"/>
      <c r="AA565" s="926"/>
      <c r="AB565" s="979"/>
      <c r="AC565" s="983"/>
      <c r="AD565" s="983"/>
      <c r="AE565" s="983"/>
      <c r="AF565" s="983"/>
      <c r="AG565" s="984"/>
      <c r="AH565" s="908"/>
    </row>
    <row r="566" spans="1:34" ht="12.75" customHeight="1" x14ac:dyDescent="0.25">
      <c r="A566" s="541"/>
      <c r="B566" s="542" t="s">
        <v>681</v>
      </c>
      <c r="C566" s="542"/>
      <c r="D566" s="317"/>
      <c r="E566" s="560"/>
      <c r="F566" s="317"/>
      <c r="G566" s="564"/>
      <c r="H566" s="259"/>
      <c r="I566" s="427"/>
      <c r="J566" s="467"/>
      <c r="K566" s="468"/>
      <c r="L566" s="41"/>
      <c r="M566" s="38"/>
      <c r="N566" s="38"/>
      <c r="O566" s="296"/>
      <c r="P566" s="924"/>
      <c r="Q566" s="1026"/>
      <c r="R566" s="1026"/>
      <c r="S566" s="1026"/>
      <c r="T566" s="1026"/>
      <c r="U566" s="1026"/>
      <c r="V566" s="1026"/>
      <c r="W566" s="1026"/>
      <c r="X566" s="1026"/>
      <c r="Y566" s="131"/>
      <c r="Z566" s="1026"/>
      <c r="AA566" s="926"/>
      <c r="AB566" s="979"/>
      <c r="AC566" s="983"/>
      <c r="AD566" s="983"/>
      <c r="AE566" s="983"/>
      <c r="AF566" s="983"/>
      <c r="AG566" s="984"/>
      <c r="AH566" s="908"/>
    </row>
    <row r="567" spans="1:34" ht="13.5" customHeight="1" thickBot="1" x14ac:dyDescent="0.3">
      <c r="A567" s="549"/>
      <c r="B567" s="551"/>
      <c r="C567" s="551"/>
      <c r="D567" s="554"/>
      <c r="E567" s="553"/>
      <c r="F567" s="554"/>
      <c r="G567" s="563"/>
      <c r="H567" s="257"/>
      <c r="I567" s="433"/>
      <c r="J567" s="473"/>
      <c r="K567" s="474"/>
      <c r="L567" s="193"/>
      <c r="M567" s="194"/>
      <c r="N567" s="194"/>
      <c r="O567" s="214"/>
      <c r="P567" s="924"/>
      <c r="Q567" s="1027"/>
      <c r="R567" s="1027"/>
      <c r="S567" s="1027"/>
      <c r="T567" s="1027"/>
      <c r="U567" s="1027"/>
      <c r="V567" s="1027"/>
      <c r="W567" s="1027"/>
      <c r="X567" s="1027"/>
      <c r="Y567" s="132"/>
      <c r="Z567" s="1027"/>
      <c r="AA567" s="926"/>
      <c r="AB567" s="1057"/>
      <c r="AC567" s="1058"/>
      <c r="AD567" s="1058"/>
      <c r="AE567" s="1058"/>
      <c r="AF567" s="1058"/>
      <c r="AG567" s="1065"/>
      <c r="AH567" s="908"/>
    </row>
    <row r="568" spans="1:34" ht="13.5" customHeight="1" thickBot="1" x14ac:dyDescent="0.3">
      <c r="A568" s="571">
        <v>78765</v>
      </c>
      <c r="B568" s="819" t="s">
        <v>682</v>
      </c>
      <c r="C568" s="538" t="s">
        <v>59</v>
      </c>
      <c r="D568" s="540">
        <v>303363303</v>
      </c>
      <c r="E568" s="558" t="s">
        <v>188</v>
      </c>
      <c r="F568" s="540">
        <v>1000</v>
      </c>
      <c r="G568" s="538" t="s">
        <v>50</v>
      </c>
      <c r="H568" s="253">
        <v>0</v>
      </c>
      <c r="I568" s="428">
        <f>$H$568*$F$568/F568</f>
        <v>0</v>
      </c>
      <c r="J568" s="490" t="s">
        <v>107</v>
      </c>
      <c r="K568" s="527">
        <v>0</v>
      </c>
      <c r="L568" s="295">
        <f>IF(K568&gt;0,$N$2,0)</f>
        <v>0</v>
      </c>
      <c r="M568" s="201">
        <f>K568+L568</f>
        <v>0</v>
      </c>
      <c r="N568" s="201">
        <f>M568*I568</f>
        <v>0</v>
      </c>
      <c r="O568" s="297">
        <f>M568/F568</f>
        <v>0</v>
      </c>
      <c r="P568" s="924"/>
      <c r="Q568" s="253">
        <f>AA568*2</f>
        <v>90</v>
      </c>
      <c r="R568" s="925">
        <v>383</v>
      </c>
      <c r="S568" s="925">
        <v>110</v>
      </c>
      <c r="T568" s="965">
        <v>116</v>
      </c>
      <c r="U568" s="965">
        <v>258</v>
      </c>
      <c r="V568" s="965">
        <v>208</v>
      </c>
      <c r="W568" s="925">
        <v>1004</v>
      </c>
      <c r="X568" s="254">
        <v>0</v>
      </c>
      <c r="Y568" s="123">
        <v>0</v>
      </c>
      <c r="Z568" s="254">
        <v>0</v>
      </c>
      <c r="AA568" s="926">
        <f>SUM(AB568:AG568)</f>
        <v>45</v>
      </c>
      <c r="AB568" s="1039">
        <v>10</v>
      </c>
      <c r="AC568" s="1040">
        <v>0</v>
      </c>
      <c r="AD568" s="1040">
        <v>0</v>
      </c>
      <c r="AE568" s="1040">
        <v>35</v>
      </c>
      <c r="AF568" s="1040">
        <v>0</v>
      </c>
      <c r="AG568" s="1042">
        <v>0</v>
      </c>
      <c r="AH568" s="908"/>
    </row>
    <row r="569" spans="1:34" ht="12.75" customHeight="1" x14ac:dyDescent="0.25">
      <c r="A569" s="541" t="s">
        <v>51</v>
      </c>
      <c r="B569" s="542" t="s">
        <v>678</v>
      </c>
      <c r="C569" s="545" t="s">
        <v>116</v>
      </c>
      <c r="D569" s="421" t="s">
        <v>683</v>
      </c>
      <c r="E569" s="566" t="s">
        <v>188</v>
      </c>
      <c r="F569" s="561">
        <v>1000</v>
      </c>
      <c r="G569" s="545" t="s">
        <v>50</v>
      </c>
      <c r="H569" s="280"/>
      <c r="I569" s="437">
        <f>$H$568*$F$568/F569</f>
        <v>0</v>
      </c>
      <c r="J569" s="519" t="s">
        <v>107</v>
      </c>
      <c r="K569" s="520">
        <v>0</v>
      </c>
      <c r="L569" s="210">
        <f>IF(K569&gt;0,$N$2,0)</f>
        <v>0</v>
      </c>
      <c r="M569" s="211">
        <f>K569+L569</f>
        <v>0</v>
      </c>
      <c r="N569" s="211">
        <f>M569*I569</f>
        <v>0</v>
      </c>
      <c r="O569" s="212">
        <f>M569/F569</f>
        <v>0</v>
      </c>
      <c r="P569" s="924"/>
      <c r="Q569" s="1025"/>
      <c r="R569" s="1025"/>
      <c r="S569" s="1025"/>
      <c r="T569" s="1025"/>
      <c r="U569" s="1025"/>
      <c r="V569" s="1025"/>
      <c r="W569" s="1025"/>
      <c r="X569" s="1025"/>
      <c r="Y569" s="130"/>
      <c r="Z569" s="1025"/>
      <c r="AA569" s="926"/>
      <c r="AB569" s="979"/>
      <c r="AC569" s="983"/>
      <c r="AD569" s="983"/>
      <c r="AE569" s="983"/>
      <c r="AF569" s="983"/>
      <c r="AG569" s="984"/>
      <c r="AH569" s="908"/>
    </row>
    <row r="570" spans="1:34" ht="12.75" customHeight="1" x14ac:dyDescent="0.25">
      <c r="A570" s="294"/>
      <c r="B570" s="557" t="s">
        <v>680</v>
      </c>
      <c r="C570" s="542"/>
      <c r="D570" s="317"/>
      <c r="E570" s="560"/>
      <c r="F570" s="317"/>
      <c r="G570" s="542"/>
      <c r="H570" s="259"/>
      <c r="I570" s="454"/>
      <c r="J570" s="478"/>
      <c r="K570" s="479"/>
      <c r="L570" s="102"/>
      <c r="M570" s="101"/>
      <c r="N570" s="101"/>
      <c r="O570" s="103"/>
      <c r="P570" s="924"/>
      <c r="Q570" s="1026"/>
      <c r="R570" s="1026"/>
      <c r="S570" s="1026"/>
      <c r="T570" s="1026"/>
      <c r="U570" s="1026"/>
      <c r="V570" s="1026"/>
      <c r="W570" s="1026"/>
      <c r="X570" s="1026"/>
      <c r="Y570" s="131"/>
      <c r="Z570" s="1026"/>
      <c r="AA570" s="926"/>
      <c r="AB570" s="979"/>
      <c r="AC570" s="983"/>
      <c r="AD570" s="983"/>
      <c r="AE570" s="983"/>
      <c r="AF570" s="983"/>
      <c r="AG570" s="984"/>
      <c r="AH570" s="908"/>
    </row>
    <row r="571" spans="1:34" ht="12.75" customHeight="1" x14ac:dyDescent="0.25">
      <c r="A571" s="541"/>
      <c r="B571" s="542" t="s">
        <v>681</v>
      </c>
      <c r="C571" s="542"/>
      <c r="D571" s="317"/>
      <c r="E571" s="560"/>
      <c r="F571" s="317"/>
      <c r="G571" s="564"/>
      <c r="H571" s="259"/>
      <c r="I571" s="427"/>
      <c r="J571" s="467"/>
      <c r="K571" s="468"/>
      <c r="L571" s="41"/>
      <c r="M571" s="38"/>
      <c r="N571" s="38"/>
      <c r="O571" s="44"/>
      <c r="P571" s="924"/>
      <c r="Q571" s="1026"/>
      <c r="R571" s="1026"/>
      <c r="S571" s="1026"/>
      <c r="T571" s="1026"/>
      <c r="U571" s="1026"/>
      <c r="V571" s="1026"/>
      <c r="W571" s="1026"/>
      <c r="X571" s="1026"/>
      <c r="Y571" s="131"/>
      <c r="Z571" s="1026"/>
      <c r="AA571" s="926"/>
      <c r="AB571" s="979"/>
      <c r="AC571" s="983"/>
      <c r="AD571" s="983"/>
      <c r="AE571" s="983"/>
      <c r="AF571" s="983"/>
      <c r="AG571" s="984"/>
      <c r="AH571" s="908"/>
    </row>
    <row r="572" spans="1:34" ht="13.5" customHeight="1" thickBot="1" x14ac:dyDescent="0.3">
      <c r="A572" s="549"/>
      <c r="B572" s="551"/>
      <c r="C572" s="551"/>
      <c r="D572" s="599"/>
      <c r="E572" s="562"/>
      <c r="F572" s="599"/>
      <c r="G572" s="564"/>
      <c r="H572" s="259"/>
      <c r="I572" s="450"/>
      <c r="J572" s="482"/>
      <c r="K572" s="483"/>
      <c r="L572" s="107"/>
      <c r="M572" s="106"/>
      <c r="N572" s="106"/>
      <c r="O572" s="108"/>
      <c r="P572" s="924"/>
      <c r="Q572" s="1027"/>
      <c r="R572" s="1027"/>
      <c r="S572" s="1027"/>
      <c r="T572" s="1027"/>
      <c r="U572" s="1027"/>
      <c r="V572" s="1027"/>
      <c r="W572" s="1027"/>
      <c r="X572" s="1027"/>
      <c r="Y572" s="132"/>
      <c r="Z572" s="1027"/>
      <c r="AA572" s="926"/>
      <c r="AB572" s="1057"/>
      <c r="AC572" s="1058"/>
      <c r="AD572" s="1058"/>
      <c r="AE572" s="1058"/>
      <c r="AF572" s="1058"/>
      <c r="AG572" s="1065"/>
      <c r="AH572" s="908"/>
    </row>
    <row r="573" spans="1:34" ht="13.5" customHeight="1" thickBot="1" x14ac:dyDescent="0.3">
      <c r="A573" s="672">
        <v>78785</v>
      </c>
      <c r="B573" s="567" t="s">
        <v>684</v>
      </c>
      <c r="C573" s="538" t="s">
        <v>78</v>
      </c>
      <c r="D573" s="827"/>
      <c r="E573" s="558" t="s">
        <v>188</v>
      </c>
      <c r="F573" s="540">
        <v>1000</v>
      </c>
      <c r="G573" s="538" t="s">
        <v>50</v>
      </c>
      <c r="H573" s="253">
        <v>40</v>
      </c>
      <c r="I573" s="26"/>
      <c r="J573" s="485"/>
      <c r="K573" s="486"/>
      <c r="L573" s="68"/>
      <c r="M573" s="31"/>
      <c r="N573" s="31"/>
      <c r="O573" s="70"/>
      <c r="P573" s="924"/>
      <c r="Q573" s="253">
        <f>AA573*2</f>
        <v>4918</v>
      </c>
      <c r="R573" s="925">
        <v>4597</v>
      </c>
      <c r="S573" s="925">
        <v>4856</v>
      </c>
      <c r="T573" s="965">
        <v>4472</v>
      </c>
      <c r="U573" s="965">
        <v>4982</v>
      </c>
      <c r="V573" s="965">
        <v>3336</v>
      </c>
      <c r="W573" s="925">
        <v>5824</v>
      </c>
      <c r="X573" s="254">
        <v>2810</v>
      </c>
      <c r="Y573" s="123">
        <v>5016</v>
      </c>
      <c r="Z573" s="254">
        <v>5245</v>
      </c>
      <c r="AA573" s="926">
        <f>SUM(AB573:AG573)</f>
        <v>2459</v>
      </c>
      <c r="AB573" s="1039">
        <v>0</v>
      </c>
      <c r="AC573" s="1040">
        <v>1493</v>
      </c>
      <c r="AD573" s="1040">
        <v>131</v>
      </c>
      <c r="AE573" s="1040">
        <v>86</v>
      </c>
      <c r="AF573" s="1040">
        <v>563</v>
      </c>
      <c r="AG573" s="1042">
        <v>186</v>
      </c>
      <c r="AH573" s="908"/>
    </row>
    <row r="574" spans="1:34" ht="12.75" customHeight="1" x14ac:dyDescent="0.25">
      <c r="A574" s="541" t="s">
        <v>51</v>
      </c>
      <c r="B574" s="542" t="s">
        <v>685</v>
      </c>
      <c r="C574" s="721"/>
      <c r="D574" s="721"/>
      <c r="E574" s="650" t="s">
        <v>188</v>
      </c>
      <c r="F574" s="628">
        <v>1000</v>
      </c>
      <c r="G574" s="544" t="s">
        <v>50</v>
      </c>
      <c r="H574" s="264"/>
      <c r="I574" s="427">
        <f t="shared" ref="I574:I580" si="132">$H$573*$F$573/F574</f>
        <v>40</v>
      </c>
      <c r="J574" s="461" t="s">
        <v>107</v>
      </c>
      <c r="K574" s="462">
        <v>0</v>
      </c>
      <c r="L574" s="41">
        <f t="shared" ref="L574:L580" si="133">IF(K574&gt;0,$N$2,0)</f>
        <v>0</v>
      </c>
      <c r="M574" s="38">
        <f t="shared" ref="M574:M580" si="134">K574+L574</f>
        <v>0</v>
      </c>
      <c r="N574" s="38">
        <f t="shared" ref="N574:N580" si="135">M574*I574</f>
        <v>0</v>
      </c>
      <c r="O574" s="44">
        <f t="shared" ref="O574:O580" si="136">M574/F574</f>
        <v>0</v>
      </c>
      <c r="P574" s="924"/>
      <c r="Q574" s="1025"/>
      <c r="R574" s="1025"/>
      <c r="S574" s="1025"/>
      <c r="T574" s="1025"/>
      <c r="U574" s="1025"/>
      <c r="V574" s="1025"/>
      <c r="W574" s="1025"/>
      <c r="X574" s="1025"/>
      <c r="Y574" s="130"/>
      <c r="Z574" s="1025"/>
      <c r="AA574" s="926"/>
      <c r="AB574" s="979"/>
      <c r="AC574" s="983"/>
      <c r="AD574" s="983"/>
      <c r="AE574" s="983"/>
      <c r="AF574" s="983"/>
      <c r="AG574" s="984"/>
      <c r="AH574" s="908"/>
    </row>
    <row r="575" spans="1:34" ht="12.75" customHeight="1" x14ac:dyDescent="0.25">
      <c r="A575" s="541"/>
      <c r="B575" s="542" t="s">
        <v>660</v>
      </c>
      <c r="C575" s="542" t="s">
        <v>686</v>
      </c>
      <c r="D575" s="781" t="s">
        <v>687</v>
      </c>
      <c r="E575" s="560" t="s">
        <v>188</v>
      </c>
      <c r="F575" s="317">
        <v>1000</v>
      </c>
      <c r="G575" s="542" t="s">
        <v>50</v>
      </c>
      <c r="H575" s="255"/>
      <c r="I575" s="427">
        <f t="shared" si="132"/>
        <v>40</v>
      </c>
      <c r="J575" s="461" t="s">
        <v>107</v>
      </c>
      <c r="K575" s="462">
        <v>0</v>
      </c>
      <c r="L575" s="41">
        <f t="shared" si="133"/>
        <v>0</v>
      </c>
      <c r="M575" s="38">
        <f t="shared" si="134"/>
        <v>0</v>
      </c>
      <c r="N575" s="38">
        <f t="shared" si="135"/>
        <v>0</v>
      </c>
      <c r="O575" s="44">
        <f t="shared" si="136"/>
        <v>0</v>
      </c>
      <c r="P575" s="924"/>
      <c r="Q575" s="1026"/>
      <c r="R575" s="1026"/>
      <c r="S575" s="1026"/>
      <c r="T575" s="1026"/>
      <c r="U575" s="1026"/>
      <c r="V575" s="1026"/>
      <c r="W575" s="1026"/>
      <c r="X575" s="1026"/>
      <c r="Y575" s="131"/>
      <c r="Z575" s="1026"/>
      <c r="AA575" s="926"/>
      <c r="AB575" s="979"/>
      <c r="AC575" s="983"/>
      <c r="AD575" s="983"/>
      <c r="AE575" s="983"/>
      <c r="AF575" s="983"/>
      <c r="AG575" s="984"/>
      <c r="AH575" s="908"/>
    </row>
    <row r="576" spans="1:34" ht="12.75" customHeight="1" x14ac:dyDescent="0.25">
      <c r="A576" s="541"/>
      <c r="B576" s="542"/>
      <c r="C576" s="542" t="s">
        <v>59</v>
      </c>
      <c r="D576" s="317">
        <v>304340422</v>
      </c>
      <c r="E576" s="560" t="s">
        <v>688</v>
      </c>
      <c r="F576" s="317">
        <v>800</v>
      </c>
      <c r="G576" s="542"/>
      <c r="H576" s="259"/>
      <c r="I576" s="427">
        <f t="shared" si="132"/>
        <v>50</v>
      </c>
      <c r="J576" s="461" t="s">
        <v>107</v>
      </c>
      <c r="K576" s="462">
        <v>0</v>
      </c>
      <c r="L576" s="41">
        <f t="shared" si="133"/>
        <v>0</v>
      </c>
      <c r="M576" s="38">
        <f t="shared" si="134"/>
        <v>0</v>
      </c>
      <c r="N576" s="38">
        <f t="shared" si="135"/>
        <v>0</v>
      </c>
      <c r="O576" s="44">
        <f t="shared" si="136"/>
        <v>0</v>
      </c>
      <c r="P576" s="924"/>
      <c r="Q576" s="1026"/>
      <c r="R576" s="1026"/>
      <c r="S576" s="1026"/>
      <c r="T576" s="1026"/>
      <c r="U576" s="1026"/>
      <c r="V576" s="1026"/>
      <c r="W576" s="1026"/>
      <c r="X576" s="1026"/>
      <c r="Y576" s="131"/>
      <c r="Z576" s="1026"/>
      <c r="AA576" s="926"/>
      <c r="AB576" s="979"/>
      <c r="AC576" s="983"/>
      <c r="AD576" s="983"/>
      <c r="AE576" s="983"/>
      <c r="AF576" s="983"/>
      <c r="AG576" s="984"/>
      <c r="AH576" s="908"/>
    </row>
    <row r="577" spans="1:34" ht="12.75" customHeight="1" x14ac:dyDescent="0.25">
      <c r="A577" s="541"/>
      <c r="B577" s="542"/>
      <c r="C577" s="542" t="s">
        <v>150</v>
      </c>
      <c r="D577" s="317" t="s">
        <v>689</v>
      </c>
      <c r="E577" s="560" t="s">
        <v>188</v>
      </c>
      <c r="F577" s="317">
        <v>1000</v>
      </c>
      <c r="G577" s="542" t="s">
        <v>50</v>
      </c>
      <c r="H577" s="259"/>
      <c r="I577" s="427">
        <f t="shared" si="132"/>
        <v>40</v>
      </c>
      <c r="J577" s="461" t="s">
        <v>107</v>
      </c>
      <c r="K577" s="462">
        <v>0</v>
      </c>
      <c r="L577" s="41">
        <f t="shared" si="133"/>
        <v>0</v>
      </c>
      <c r="M577" s="38">
        <f t="shared" si="134"/>
        <v>0</v>
      </c>
      <c r="N577" s="38">
        <f t="shared" si="135"/>
        <v>0</v>
      </c>
      <c r="O577" s="44">
        <f t="shared" si="136"/>
        <v>0</v>
      </c>
      <c r="P577" s="924"/>
      <c r="Q577" s="1026"/>
      <c r="R577" s="1026"/>
      <c r="S577" s="1026"/>
      <c r="T577" s="1026"/>
      <c r="U577" s="1026"/>
      <c r="V577" s="1026"/>
      <c r="W577" s="1026"/>
      <c r="X577" s="1026"/>
      <c r="Y577" s="131"/>
      <c r="Z577" s="1026"/>
      <c r="AA577" s="926"/>
      <c r="AB577" s="979"/>
      <c r="AC577" s="983"/>
      <c r="AD577" s="983"/>
      <c r="AE577" s="983"/>
      <c r="AF577" s="983"/>
      <c r="AG577" s="984"/>
      <c r="AH577" s="908"/>
    </row>
    <row r="578" spans="1:34" ht="12.75" customHeight="1" x14ac:dyDescent="0.25">
      <c r="A578" s="541"/>
      <c r="B578" s="542"/>
      <c r="C578" s="542" t="s">
        <v>498</v>
      </c>
      <c r="D578" s="317" t="s">
        <v>690</v>
      </c>
      <c r="E578" s="560" t="s">
        <v>188</v>
      </c>
      <c r="F578" s="317">
        <v>1000</v>
      </c>
      <c r="G578" s="542" t="s">
        <v>50</v>
      </c>
      <c r="H578" s="259"/>
      <c r="I578" s="427">
        <f t="shared" si="132"/>
        <v>40</v>
      </c>
      <c r="J578" s="461" t="s">
        <v>107</v>
      </c>
      <c r="K578" s="462">
        <v>0</v>
      </c>
      <c r="L578" s="41">
        <f t="shared" si="133"/>
        <v>0</v>
      </c>
      <c r="M578" s="38">
        <f t="shared" si="134"/>
        <v>0</v>
      </c>
      <c r="N578" s="38">
        <f t="shared" si="135"/>
        <v>0</v>
      </c>
      <c r="O578" s="44">
        <f t="shared" si="136"/>
        <v>0</v>
      </c>
      <c r="P578" s="924"/>
      <c r="Q578" s="1026"/>
      <c r="R578" s="1026"/>
      <c r="S578" s="1026"/>
      <c r="T578" s="1026"/>
      <c r="U578" s="1026"/>
      <c r="V578" s="1026"/>
      <c r="W578" s="1026"/>
      <c r="X578" s="1026"/>
      <c r="Y578" s="131"/>
      <c r="Z578" s="1026"/>
      <c r="AA578" s="926"/>
      <c r="AB578" s="979"/>
      <c r="AC578" s="983"/>
      <c r="AD578" s="983"/>
      <c r="AE578" s="983"/>
      <c r="AF578" s="983"/>
      <c r="AG578" s="984"/>
      <c r="AH578" s="908"/>
    </row>
    <row r="579" spans="1:34" ht="12.75" customHeight="1" x14ac:dyDescent="0.25">
      <c r="A579" s="541"/>
      <c r="B579" s="542"/>
      <c r="C579" s="542" t="s">
        <v>663</v>
      </c>
      <c r="D579" s="317">
        <v>379381</v>
      </c>
      <c r="E579" s="560" t="s">
        <v>188</v>
      </c>
      <c r="F579" s="317">
        <v>1000</v>
      </c>
      <c r="G579" s="542" t="s">
        <v>50</v>
      </c>
      <c r="H579" s="259"/>
      <c r="I579" s="427">
        <f t="shared" si="132"/>
        <v>40</v>
      </c>
      <c r="J579" s="461" t="s">
        <v>107</v>
      </c>
      <c r="K579" s="462">
        <v>0</v>
      </c>
      <c r="L579" s="41">
        <f t="shared" si="133"/>
        <v>0</v>
      </c>
      <c r="M579" s="38">
        <f t="shared" si="134"/>
        <v>0</v>
      </c>
      <c r="N579" s="38">
        <f t="shared" si="135"/>
        <v>0</v>
      </c>
      <c r="O579" s="44">
        <f t="shared" si="136"/>
        <v>0</v>
      </c>
      <c r="P579" s="924"/>
      <c r="Q579" s="1026"/>
      <c r="R579" s="1026"/>
      <c r="S579" s="1026"/>
      <c r="T579" s="1026"/>
      <c r="U579" s="1026"/>
      <c r="V579" s="1026"/>
      <c r="W579" s="1026"/>
      <c r="X579" s="1026"/>
      <c r="Y579" s="131"/>
      <c r="Z579" s="1026"/>
      <c r="AA579" s="926"/>
      <c r="AB579" s="979"/>
      <c r="AC579" s="983"/>
      <c r="AD579" s="983"/>
      <c r="AE579" s="983"/>
      <c r="AF579" s="983"/>
      <c r="AG579" s="984"/>
      <c r="AH579" s="908"/>
    </row>
    <row r="580" spans="1:34" ht="12.75" customHeight="1" x14ac:dyDescent="0.25">
      <c r="A580" s="541"/>
      <c r="B580" s="542"/>
      <c r="C580" s="542" t="s">
        <v>664</v>
      </c>
      <c r="D580" s="317" t="s">
        <v>691</v>
      </c>
      <c r="E580" s="560" t="s">
        <v>188</v>
      </c>
      <c r="F580" s="317">
        <v>1000</v>
      </c>
      <c r="G580" s="542" t="s">
        <v>50</v>
      </c>
      <c r="H580" s="259"/>
      <c r="I580" s="427">
        <f t="shared" si="132"/>
        <v>40</v>
      </c>
      <c r="J580" s="461" t="s">
        <v>107</v>
      </c>
      <c r="K580" s="462">
        <v>0</v>
      </c>
      <c r="L580" s="41">
        <f t="shared" si="133"/>
        <v>0</v>
      </c>
      <c r="M580" s="38">
        <f t="shared" si="134"/>
        <v>0</v>
      </c>
      <c r="N580" s="38">
        <f t="shared" si="135"/>
        <v>0</v>
      </c>
      <c r="O580" s="44">
        <f t="shared" si="136"/>
        <v>0</v>
      </c>
      <c r="P580" s="924"/>
      <c r="Q580" s="1026"/>
      <c r="R580" s="1026"/>
      <c r="S580" s="1026"/>
      <c r="T580" s="1026"/>
      <c r="U580" s="1026"/>
      <c r="V580" s="1026"/>
      <c r="W580" s="1026"/>
      <c r="X580" s="1026"/>
      <c r="Y580" s="131"/>
      <c r="Z580" s="1026"/>
      <c r="AA580" s="926"/>
      <c r="AB580" s="979"/>
      <c r="AC580" s="983"/>
      <c r="AD580" s="983"/>
      <c r="AE580" s="983"/>
      <c r="AF580" s="983"/>
      <c r="AG580" s="984"/>
      <c r="AH580" s="908"/>
    </row>
    <row r="581" spans="1:34" ht="13.5" customHeight="1" thickBot="1" x14ac:dyDescent="0.3">
      <c r="A581" s="549"/>
      <c r="B581" s="551"/>
      <c r="C581" s="551"/>
      <c r="D581" s="644"/>
      <c r="E581" s="575"/>
      <c r="F581" s="574"/>
      <c r="G581" s="551"/>
      <c r="H581" s="350"/>
      <c r="I581" s="448"/>
      <c r="J581" s="492"/>
      <c r="K581" s="505"/>
      <c r="L581" s="99"/>
      <c r="M581" s="50"/>
      <c r="N581" s="50"/>
      <c r="O581" s="56"/>
      <c r="P581" s="924"/>
      <c r="Q581" s="1027"/>
      <c r="R581" s="1027"/>
      <c r="S581" s="1027"/>
      <c r="T581" s="1027"/>
      <c r="U581" s="1027"/>
      <c r="V581" s="1027"/>
      <c r="W581" s="1027"/>
      <c r="X581" s="1027"/>
      <c r="Y581" s="132"/>
      <c r="Z581" s="1027"/>
      <c r="AA581" s="926"/>
      <c r="AB581" s="1057"/>
      <c r="AC581" s="1058"/>
      <c r="AD581" s="1058"/>
      <c r="AE581" s="1058"/>
      <c r="AF581" s="1058"/>
      <c r="AG581" s="1065"/>
      <c r="AH581" s="908"/>
    </row>
    <row r="582" spans="1:34" ht="13.5" customHeight="1" thickBot="1" x14ac:dyDescent="0.3">
      <c r="A582" s="555">
        <v>78790</v>
      </c>
      <c r="B582" s="567" t="s">
        <v>692</v>
      </c>
      <c r="C582" s="538" t="s">
        <v>78</v>
      </c>
      <c r="D582" s="540"/>
      <c r="E582" s="560" t="s">
        <v>188</v>
      </c>
      <c r="F582" s="317">
        <v>1000</v>
      </c>
      <c r="G582" s="542" t="s">
        <v>50</v>
      </c>
      <c r="H582" s="254">
        <v>50</v>
      </c>
      <c r="I582" s="26"/>
      <c r="J582" s="485"/>
      <c r="K582" s="486"/>
      <c r="L582" s="68"/>
      <c r="M582" s="31"/>
      <c r="N582" s="31"/>
      <c r="O582" s="70"/>
      <c r="P582" s="924"/>
      <c r="Q582" s="253">
        <f>AA582*2</f>
        <v>9232</v>
      </c>
      <c r="R582" s="925">
        <v>8928</v>
      </c>
      <c r="S582" s="925">
        <v>8502</v>
      </c>
      <c r="T582" s="965">
        <v>8180</v>
      </c>
      <c r="U582" s="965">
        <v>6922</v>
      </c>
      <c r="V582" s="965">
        <v>6718</v>
      </c>
      <c r="W582" s="925">
        <v>17828</v>
      </c>
      <c r="X582" s="254">
        <v>11534</v>
      </c>
      <c r="Y582" s="123">
        <v>10280</v>
      </c>
      <c r="Z582" s="254">
        <v>11056</v>
      </c>
      <c r="AA582" s="926">
        <f>SUM(AB582:AG582)</f>
        <v>4616</v>
      </c>
      <c r="AB582" s="1039">
        <v>529</v>
      </c>
      <c r="AC582" s="1040">
        <v>2455</v>
      </c>
      <c r="AD582" s="1040">
        <v>305</v>
      </c>
      <c r="AE582" s="1040">
        <v>188</v>
      </c>
      <c r="AF582" s="1040">
        <v>882</v>
      </c>
      <c r="AG582" s="1042">
        <v>257</v>
      </c>
      <c r="AH582" s="908"/>
    </row>
    <row r="583" spans="1:34" ht="12.75" customHeight="1" x14ac:dyDescent="0.25">
      <c r="A583" s="541" t="s">
        <v>51</v>
      </c>
      <c r="B583" s="542" t="s">
        <v>685</v>
      </c>
      <c r="C583" s="721"/>
      <c r="D583" s="721"/>
      <c r="E583" s="650" t="s">
        <v>188</v>
      </c>
      <c r="F583" s="628">
        <v>1000</v>
      </c>
      <c r="G583" s="542" t="s">
        <v>50</v>
      </c>
      <c r="H583" s="342"/>
      <c r="I583" s="454">
        <f t="shared" ref="I583:I588" si="137">$H$582*$F$582/F583</f>
        <v>50</v>
      </c>
      <c r="J583" s="471"/>
      <c r="K583" s="472">
        <v>0</v>
      </c>
      <c r="L583" s="102">
        <f t="shared" ref="L583:L588" si="138">IF(K583&gt;0,$N$2,0)</f>
        <v>0</v>
      </c>
      <c r="M583" s="101">
        <f t="shared" ref="M583:M588" si="139">K583+L583</f>
        <v>0</v>
      </c>
      <c r="N583" s="101">
        <f t="shared" ref="N583:N588" si="140">M583*I583</f>
        <v>0</v>
      </c>
      <c r="O583" s="103">
        <f t="shared" ref="O583:O588" si="141">M583/F583</f>
        <v>0</v>
      </c>
      <c r="P583" s="924"/>
      <c r="Q583" s="1080"/>
      <c r="R583" s="1080"/>
      <c r="S583" s="1080"/>
      <c r="T583" s="1080"/>
      <c r="U583" s="1080"/>
      <c r="V583" s="1080"/>
      <c r="W583" s="1080"/>
      <c r="X583" s="1080"/>
      <c r="Y583" s="187"/>
      <c r="Z583" s="1080"/>
      <c r="AA583" s="926"/>
      <c r="AB583" s="979"/>
      <c r="AC583" s="983"/>
      <c r="AD583" s="983"/>
      <c r="AE583" s="983"/>
      <c r="AF583" s="983"/>
      <c r="AG583" s="984"/>
      <c r="AH583" s="908"/>
    </row>
    <row r="584" spans="1:34" ht="12.75" customHeight="1" x14ac:dyDescent="0.25">
      <c r="A584" s="541"/>
      <c r="B584" s="542" t="s">
        <v>660</v>
      </c>
      <c r="C584" s="542" t="s">
        <v>686</v>
      </c>
      <c r="D584" s="317" t="s">
        <v>693</v>
      </c>
      <c r="E584" s="560" t="s">
        <v>188</v>
      </c>
      <c r="F584" s="317">
        <v>1000</v>
      </c>
      <c r="G584" s="564" t="s">
        <v>50</v>
      </c>
      <c r="H584" s="259"/>
      <c r="I584" s="427">
        <f t="shared" si="137"/>
        <v>50</v>
      </c>
      <c r="J584" s="461"/>
      <c r="K584" s="462">
        <v>0</v>
      </c>
      <c r="L584" s="41">
        <f t="shared" si="138"/>
        <v>0</v>
      </c>
      <c r="M584" s="38">
        <f t="shared" si="139"/>
        <v>0</v>
      </c>
      <c r="N584" s="38">
        <f t="shared" si="140"/>
        <v>0</v>
      </c>
      <c r="O584" s="44">
        <f t="shared" si="141"/>
        <v>0</v>
      </c>
      <c r="P584" s="924"/>
      <c r="Q584" s="1026"/>
      <c r="R584" s="1026"/>
      <c r="S584" s="1026"/>
      <c r="T584" s="1026"/>
      <c r="U584" s="1026"/>
      <c r="V584" s="1026"/>
      <c r="W584" s="1026"/>
      <c r="X584" s="1026"/>
      <c r="Y584" s="131"/>
      <c r="Z584" s="1026"/>
      <c r="AA584" s="926"/>
      <c r="AB584" s="979"/>
      <c r="AC584" s="983"/>
      <c r="AD584" s="983"/>
      <c r="AE584" s="983"/>
      <c r="AF584" s="983"/>
      <c r="AG584" s="984"/>
      <c r="AH584" s="908"/>
    </row>
    <row r="585" spans="1:34" ht="12.75" customHeight="1" x14ac:dyDescent="0.25">
      <c r="A585" s="541"/>
      <c r="B585" s="564"/>
      <c r="C585" s="542" t="s">
        <v>59</v>
      </c>
      <c r="D585" s="317">
        <v>30434183</v>
      </c>
      <c r="E585" s="560" t="s">
        <v>688</v>
      </c>
      <c r="F585" s="317">
        <v>800</v>
      </c>
      <c r="G585" s="564" t="s">
        <v>50</v>
      </c>
      <c r="H585" s="259"/>
      <c r="I585" s="427">
        <f t="shared" si="137"/>
        <v>62.5</v>
      </c>
      <c r="J585" s="461"/>
      <c r="K585" s="462">
        <v>0</v>
      </c>
      <c r="L585" s="41">
        <f t="shared" si="138"/>
        <v>0</v>
      </c>
      <c r="M585" s="38">
        <f t="shared" si="139"/>
        <v>0</v>
      </c>
      <c r="N585" s="38">
        <f t="shared" si="140"/>
        <v>0</v>
      </c>
      <c r="O585" s="44">
        <f t="shared" si="141"/>
        <v>0</v>
      </c>
      <c r="P585" s="924"/>
      <c r="Q585" s="1026"/>
      <c r="R585" s="1026"/>
      <c r="S585" s="1026"/>
      <c r="T585" s="1026"/>
      <c r="U585" s="1026"/>
      <c r="V585" s="1026"/>
      <c r="W585" s="1026"/>
      <c r="X585" s="1026"/>
      <c r="Y585" s="131"/>
      <c r="Z585" s="1026"/>
      <c r="AA585" s="926"/>
      <c r="AB585" s="979"/>
      <c r="AC585" s="983"/>
      <c r="AD585" s="983"/>
      <c r="AE585" s="983"/>
      <c r="AF585" s="983"/>
      <c r="AG585" s="984"/>
      <c r="AH585" s="908"/>
    </row>
    <row r="586" spans="1:34" ht="12.75" customHeight="1" x14ac:dyDescent="0.25">
      <c r="A586" s="541"/>
      <c r="B586" s="564"/>
      <c r="C586" s="542" t="s">
        <v>150</v>
      </c>
      <c r="D586" s="317" t="s">
        <v>694</v>
      </c>
      <c r="E586" s="560" t="s">
        <v>188</v>
      </c>
      <c r="F586" s="317">
        <v>1000</v>
      </c>
      <c r="G586" s="564" t="s">
        <v>50</v>
      </c>
      <c r="H586" s="259"/>
      <c r="I586" s="427">
        <f t="shared" si="137"/>
        <v>50</v>
      </c>
      <c r="J586" s="461"/>
      <c r="K586" s="462">
        <v>0</v>
      </c>
      <c r="L586" s="41">
        <f t="shared" si="138"/>
        <v>0</v>
      </c>
      <c r="M586" s="38">
        <f t="shared" si="139"/>
        <v>0</v>
      </c>
      <c r="N586" s="38">
        <f t="shared" si="140"/>
        <v>0</v>
      </c>
      <c r="O586" s="44">
        <f t="shared" si="141"/>
        <v>0</v>
      </c>
      <c r="P586" s="924"/>
      <c r="Q586" s="1026"/>
      <c r="R586" s="1026"/>
      <c r="S586" s="1026"/>
      <c r="T586" s="1026"/>
      <c r="U586" s="1026"/>
      <c r="V586" s="1026"/>
      <c r="W586" s="1026"/>
      <c r="X586" s="1026"/>
      <c r="Y586" s="131"/>
      <c r="Z586" s="1026"/>
      <c r="AA586" s="926"/>
      <c r="AB586" s="979"/>
      <c r="AC586" s="983"/>
      <c r="AD586" s="983"/>
      <c r="AE586" s="983"/>
      <c r="AF586" s="983"/>
      <c r="AG586" s="984"/>
      <c r="AH586" s="908"/>
    </row>
    <row r="587" spans="1:34" ht="12.75" customHeight="1" x14ac:dyDescent="0.25">
      <c r="A587" s="541"/>
      <c r="B587" s="564"/>
      <c r="C587" s="542" t="s">
        <v>498</v>
      </c>
      <c r="D587" s="317" t="s">
        <v>695</v>
      </c>
      <c r="E587" s="560" t="s">
        <v>188</v>
      </c>
      <c r="F587" s="317">
        <v>1000</v>
      </c>
      <c r="G587" s="564" t="s">
        <v>50</v>
      </c>
      <c r="H587" s="259"/>
      <c r="I587" s="427">
        <f t="shared" si="137"/>
        <v>50</v>
      </c>
      <c r="J587" s="461"/>
      <c r="K587" s="462">
        <v>0</v>
      </c>
      <c r="L587" s="41">
        <f t="shared" si="138"/>
        <v>0</v>
      </c>
      <c r="M587" s="38">
        <f t="shared" si="139"/>
        <v>0</v>
      </c>
      <c r="N587" s="38">
        <f t="shared" si="140"/>
        <v>0</v>
      </c>
      <c r="O587" s="44">
        <f t="shared" si="141"/>
        <v>0</v>
      </c>
      <c r="P587" s="924"/>
      <c r="Q587" s="1026"/>
      <c r="R587" s="1026"/>
      <c r="S587" s="1026"/>
      <c r="T587" s="1026"/>
      <c r="U587" s="1026"/>
      <c r="V587" s="1026"/>
      <c r="W587" s="1026"/>
      <c r="X587" s="1026"/>
      <c r="Y587" s="131"/>
      <c r="Z587" s="1026"/>
      <c r="AA587" s="926"/>
      <c r="AB587" s="979"/>
      <c r="AC587" s="983"/>
      <c r="AD587" s="983"/>
      <c r="AE587" s="983"/>
      <c r="AF587" s="983"/>
      <c r="AG587" s="984"/>
      <c r="AH587" s="908"/>
    </row>
    <row r="588" spans="1:34" ht="12.75" customHeight="1" x14ac:dyDescent="0.25">
      <c r="A588" s="541"/>
      <c r="B588" s="564"/>
      <c r="C588" s="542" t="s">
        <v>664</v>
      </c>
      <c r="D588" s="317" t="s">
        <v>696</v>
      </c>
      <c r="E588" s="560" t="s">
        <v>188</v>
      </c>
      <c r="F588" s="317">
        <v>1000</v>
      </c>
      <c r="G588" s="564" t="s">
        <v>50</v>
      </c>
      <c r="H588" s="259"/>
      <c r="I588" s="427">
        <f t="shared" si="137"/>
        <v>50</v>
      </c>
      <c r="J588" s="461"/>
      <c r="K588" s="462">
        <v>0</v>
      </c>
      <c r="L588" s="41">
        <f t="shared" si="138"/>
        <v>0</v>
      </c>
      <c r="M588" s="38">
        <f t="shared" si="139"/>
        <v>0</v>
      </c>
      <c r="N588" s="38">
        <f t="shared" si="140"/>
        <v>0</v>
      </c>
      <c r="O588" s="44">
        <f t="shared" si="141"/>
        <v>0</v>
      </c>
      <c r="P588" s="924"/>
      <c r="Q588" s="1026"/>
      <c r="R588" s="1026"/>
      <c r="S588" s="1026"/>
      <c r="T588" s="1026"/>
      <c r="U588" s="1026"/>
      <c r="V588" s="1026"/>
      <c r="W588" s="1026"/>
      <c r="X588" s="1026"/>
      <c r="Y588" s="131"/>
      <c r="Z588" s="1026"/>
      <c r="AA588" s="926"/>
      <c r="AB588" s="979"/>
      <c r="AC588" s="983"/>
      <c r="AD588" s="983"/>
      <c r="AE588" s="983"/>
      <c r="AF588" s="983"/>
      <c r="AG588" s="984"/>
      <c r="AH588" s="908"/>
    </row>
    <row r="589" spans="1:34" ht="13.5" customHeight="1" thickBot="1" x14ac:dyDescent="0.3">
      <c r="A589" s="549"/>
      <c r="B589" s="563"/>
      <c r="C589" s="551"/>
      <c r="D589" s="554"/>
      <c r="E589" s="575"/>
      <c r="F589" s="574"/>
      <c r="G589" s="563"/>
      <c r="H589" s="257"/>
      <c r="I589" s="448"/>
      <c r="J589" s="492"/>
      <c r="K589" s="505"/>
      <c r="L589" s="99"/>
      <c r="M589" s="50"/>
      <c r="N589" s="50"/>
      <c r="O589" s="56"/>
      <c r="P589" s="924"/>
      <c r="Q589" s="1027"/>
      <c r="R589" s="1027"/>
      <c r="S589" s="1027"/>
      <c r="T589" s="1027"/>
      <c r="U589" s="1027"/>
      <c r="V589" s="1027"/>
      <c r="W589" s="1027"/>
      <c r="X589" s="1027"/>
      <c r="Y589" s="132"/>
      <c r="Z589" s="1027"/>
      <c r="AA589" s="926"/>
      <c r="AB589" s="1057"/>
      <c r="AC589" s="1058"/>
      <c r="AD589" s="1058"/>
      <c r="AE589" s="1058"/>
      <c r="AF589" s="1058"/>
      <c r="AG589" s="1065"/>
      <c r="AH589" s="908"/>
    </row>
    <row r="590" spans="1:34" ht="13.5" customHeight="1" thickBot="1" x14ac:dyDescent="0.3">
      <c r="A590" s="571">
        <v>78795</v>
      </c>
      <c r="B590" s="556" t="s">
        <v>697</v>
      </c>
      <c r="C590" s="538" t="s">
        <v>78</v>
      </c>
      <c r="D590" s="791"/>
      <c r="E590" s="558" t="s">
        <v>188</v>
      </c>
      <c r="F590" s="540">
        <v>1000</v>
      </c>
      <c r="G590" s="559" t="s">
        <v>50</v>
      </c>
      <c r="H590" s="254">
        <v>20</v>
      </c>
      <c r="I590" s="26"/>
      <c r="J590" s="485"/>
      <c r="K590" s="486"/>
      <c r="L590" s="68"/>
      <c r="M590" s="31"/>
      <c r="N590" s="31"/>
      <c r="O590" s="70"/>
      <c r="P590" s="924"/>
      <c r="Q590" s="253">
        <f>AA590*2</f>
        <v>7258</v>
      </c>
      <c r="R590" s="925">
        <v>5831</v>
      </c>
      <c r="S590" s="925">
        <v>5836</v>
      </c>
      <c r="T590" s="965">
        <v>4584</v>
      </c>
      <c r="U590" s="965">
        <v>5614</v>
      </c>
      <c r="V590" s="965">
        <v>4295</v>
      </c>
      <c r="W590" s="925">
        <v>9192</v>
      </c>
      <c r="X590" s="254">
        <v>6426</v>
      </c>
      <c r="Y590" s="123">
        <v>5702</v>
      </c>
      <c r="Z590" s="254">
        <v>4832</v>
      </c>
      <c r="AA590" s="926">
        <f>SUM(AB590:AG590)</f>
        <v>3629</v>
      </c>
      <c r="AB590" s="1039">
        <v>239</v>
      </c>
      <c r="AC590" s="1040">
        <v>2692</v>
      </c>
      <c r="AD590" s="1040">
        <v>101</v>
      </c>
      <c r="AE590" s="1040">
        <v>136</v>
      </c>
      <c r="AF590" s="1040">
        <v>281</v>
      </c>
      <c r="AG590" s="1042">
        <v>180</v>
      </c>
      <c r="AH590" s="908"/>
    </row>
    <row r="591" spans="1:34" ht="12.75" customHeight="1" x14ac:dyDescent="0.25">
      <c r="A591" s="541" t="s">
        <v>51</v>
      </c>
      <c r="B591" s="557" t="s">
        <v>685</v>
      </c>
      <c r="C591" s="721"/>
      <c r="D591" s="721"/>
      <c r="E591" s="650" t="s">
        <v>188</v>
      </c>
      <c r="F591" s="628">
        <v>1000</v>
      </c>
      <c r="G591" s="544" t="s">
        <v>50</v>
      </c>
      <c r="H591" s="259"/>
      <c r="I591" s="427">
        <f t="shared" ref="I591:I596" si="142">$H$590*$F$590/F591</f>
        <v>20</v>
      </c>
      <c r="J591" s="490"/>
      <c r="K591" s="472">
        <v>0</v>
      </c>
      <c r="L591" s="41">
        <f t="shared" ref="L591:L596" si="143">IF(K591&gt;0,$N$2,0)</f>
        <v>0</v>
      </c>
      <c r="M591" s="101">
        <f t="shared" ref="M591:M596" si="144">K591+L591</f>
        <v>0</v>
      </c>
      <c r="N591" s="101">
        <f t="shared" ref="N591:N596" si="145">M591*I591</f>
        <v>0</v>
      </c>
      <c r="O591" s="103">
        <f t="shared" ref="O591:O596" si="146">M591/F591</f>
        <v>0</v>
      </c>
      <c r="P591" s="924"/>
      <c r="Q591" s="1026"/>
      <c r="R591" s="1026"/>
      <c r="S591" s="1026"/>
      <c r="T591" s="1026"/>
      <c r="U591" s="1026"/>
      <c r="V591" s="1026"/>
      <c r="W591" s="1026"/>
      <c r="X591" s="1026"/>
      <c r="Y591" s="131"/>
      <c r="Z591" s="1026"/>
      <c r="AA591" s="926"/>
      <c r="AB591" s="979"/>
      <c r="AC591" s="983"/>
      <c r="AD591" s="983"/>
      <c r="AE591" s="983"/>
      <c r="AF591" s="983"/>
      <c r="AG591" s="984"/>
      <c r="AH591" s="908"/>
    </row>
    <row r="592" spans="1:34" ht="12.75" customHeight="1" x14ac:dyDescent="0.25">
      <c r="A592" s="541"/>
      <c r="B592" s="542" t="s">
        <v>660</v>
      </c>
      <c r="C592" s="542" t="s">
        <v>686</v>
      </c>
      <c r="D592" s="781" t="s">
        <v>698</v>
      </c>
      <c r="E592" s="560" t="s">
        <v>188</v>
      </c>
      <c r="F592" s="317">
        <v>1000</v>
      </c>
      <c r="G592" s="544" t="s">
        <v>50</v>
      </c>
      <c r="H592" s="259"/>
      <c r="I592" s="427">
        <f t="shared" si="142"/>
        <v>20</v>
      </c>
      <c r="J592" s="461"/>
      <c r="K592" s="462">
        <v>0</v>
      </c>
      <c r="L592" s="41">
        <f t="shared" si="143"/>
        <v>0</v>
      </c>
      <c r="M592" s="38">
        <f t="shared" si="144"/>
        <v>0</v>
      </c>
      <c r="N592" s="38">
        <f t="shared" si="145"/>
        <v>0</v>
      </c>
      <c r="O592" s="44">
        <f t="shared" si="146"/>
        <v>0</v>
      </c>
      <c r="P592" s="924"/>
      <c r="Q592" s="1026"/>
      <c r="R592" s="1026"/>
      <c r="S592" s="1026"/>
      <c r="T592" s="1026"/>
      <c r="U592" s="1026"/>
      <c r="V592" s="1026"/>
      <c r="W592" s="1026"/>
      <c r="X592" s="1026"/>
      <c r="Y592" s="131"/>
      <c r="Z592" s="1026"/>
      <c r="AA592" s="926"/>
      <c r="AB592" s="979"/>
      <c r="AC592" s="983"/>
      <c r="AD592" s="983"/>
      <c r="AE592" s="983"/>
      <c r="AF592" s="983"/>
      <c r="AG592" s="984"/>
      <c r="AH592" s="908"/>
    </row>
    <row r="593" spans="1:34" ht="12.75" customHeight="1" x14ac:dyDescent="0.25">
      <c r="A593" s="541"/>
      <c r="B593" s="542"/>
      <c r="C593" s="542" t="s">
        <v>59</v>
      </c>
      <c r="D593" s="421">
        <v>304340424</v>
      </c>
      <c r="E593" s="560" t="s">
        <v>688</v>
      </c>
      <c r="F593" s="317">
        <v>800</v>
      </c>
      <c r="G593" s="544" t="s">
        <v>50</v>
      </c>
      <c r="H593" s="259"/>
      <c r="I593" s="427">
        <f t="shared" si="142"/>
        <v>25</v>
      </c>
      <c r="J593" s="461"/>
      <c r="K593" s="462">
        <v>0</v>
      </c>
      <c r="L593" s="41">
        <f t="shared" si="143"/>
        <v>0</v>
      </c>
      <c r="M593" s="38">
        <f t="shared" si="144"/>
        <v>0</v>
      </c>
      <c r="N593" s="38">
        <f t="shared" si="145"/>
        <v>0</v>
      </c>
      <c r="O593" s="44">
        <f t="shared" si="146"/>
        <v>0</v>
      </c>
      <c r="P593" s="924"/>
      <c r="Q593" s="1026"/>
      <c r="R593" s="1026"/>
      <c r="S593" s="1026"/>
      <c r="T593" s="1026"/>
      <c r="U593" s="1026"/>
      <c r="V593" s="1026"/>
      <c r="W593" s="1026"/>
      <c r="X593" s="1026"/>
      <c r="Y593" s="131"/>
      <c r="Z593" s="1026"/>
      <c r="AA593" s="926"/>
      <c r="AB593" s="979"/>
      <c r="AC593" s="983"/>
      <c r="AD593" s="983"/>
      <c r="AE593" s="983"/>
      <c r="AF593" s="983"/>
      <c r="AG593" s="984"/>
      <c r="AH593" s="908"/>
    </row>
    <row r="594" spans="1:34" ht="12.75" customHeight="1" x14ac:dyDescent="0.25">
      <c r="A594" s="541"/>
      <c r="B594" s="542"/>
      <c r="C594" s="542" t="s">
        <v>150</v>
      </c>
      <c r="D594" s="421" t="s">
        <v>699</v>
      </c>
      <c r="E594" s="560" t="s">
        <v>188</v>
      </c>
      <c r="F594" s="317">
        <v>1000</v>
      </c>
      <c r="G594" s="544" t="s">
        <v>50</v>
      </c>
      <c r="H594" s="259"/>
      <c r="I594" s="427">
        <f t="shared" si="142"/>
        <v>20</v>
      </c>
      <c r="J594" s="461"/>
      <c r="K594" s="462">
        <v>0</v>
      </c>
      <c r="L594" s="41">
        <f t="shared" si="143"/>
        <v>0</v>
      </c>
      <c r="M594" s="38">
        <f t="shared" si="144"/>
        <v>0</v>
      </c>
      <c r="N594" s="38">
        <f t="shared" si="145"/>
        <v>0</v>
      </c>
      <c r="O594" s="44">
        <f t="shared" si="146"/>
        <v>0</v>
      </c>
      <c r="P594" s="924"/>
      <c r="Q594" s="1026"/>
      <c r="R594" s="1026"/>
      <c r="S594" s="1026"/>
      <c r="T594" s="1026"/>
      <c r="U594" s="1026"/>
      <c r="V594" s="1026"/>
      <c r="W594" s="1026"/>
      <c r="X594" s="1026"/>
      <c r="Y594" s="131"/>
      <c r="Z594" s="1026"/>
      <c r="AA594" s="926"/>
      <c r="AB594" s="979"/>
      <c r="AC594" s="983"/>
      <c r="AD594" s="983"/>
      <c r="AE594" s="983"/>
      <c r="AF594" s="983"/>
      <c r="AG594" s="984"/>
      <c r="AH594" s="908"/>
    </row>
    <row r="595" spans="1:34" ht="12.75" customHeight="1" x14ac:dyDescent="0.25">
      <c r="A595" s="541"/>
      <c r="B595" s="542"/>
      <c r="C595" s="542" t="s">
        <v>498</v>
      </c>
      <c r="D595" s="421" t="s">
        <v>700</v>
      </c>
      <c r="E595" s="560" t="s">
        <v>188</v>
      </c>
      <c r="F595" s="317">
        <v>1000</v>
      </c>
      <c r="G595" s="544" t="s">
        <v>50</v>
      </c>
      <c r="H595" s="259"/>
      <c r="I595" s="427">
        <f t="shared" si="142"/>
        <v>20</v>
      </c>
      <c r="J595" s="461"/>
      <c r="K595" s="462">
        <v>0</v>
      </c>
      <c r="L595" s="41">
        <f t="shared" si="143"/>
        <v>0</v>
      </c>
      <c r="M595" s="38">
        <f t="shared" si="144"/>
        <v>0</v>
      </c>
      <c r="N595" s="38">
        <f t="shared" si="145"/>
        <v>0</v>
      </c>
      <c r="O595" s="44">
        <f t="shared" si="146"/>
        <v>0</v>
      </c>
      <c r="P595" s="924"/>
      <c r="Q595" s="1026"/>
      <c r="R595" s="1026"/>
      <c r="S595" s="1026"/>
      <c r="T595" s="1026"/>
      <c r="U595" s="1026"/>
      <c r="V595" s="1026"/>
      <c r="W595" s="1026"/>
      <c r="X595" s="1026"/>
      <c r="Y595" s="131"/>
      <c r="Z595" s="1026"/>
      <c r="AA595" s="926"/>
      <c r="AB595" s="979"/>
      <c r="AC595" s="983"/>
      <c r="AD595" s="983"/>
      <c r="AE595" s="983"/>
      <c r="AF595" s="983"/>
      <c r="AG595" s="984"/>
      <c r="AH595" s="908"/>
    </row>
    <row r="596" spans="1:34" ht="12.75" customHeight="1" x14ac:dyDescent="0.25">
      <c r="A596" s="541"/>
      <c r="B596" s="542"/>
      <c r="C596" s="542" t="s">
        <v>664</v>
      </c>
      <c r="D596" s="317" t="s">
        <v>701</v>
      </c>
      <c r="E596" s="560" t="s">
        <v>188</v>
      </c>
      <c r="F596" s="317">
        <v>1000</v>
      </c>
      <c r="G596" s="544" t="s">
        <v>50</v>
      </c>
      <c r="H596" s="259"/>
      <c r="I596" s="427">
        <f t="shared" si="142"/>
        <v>20</v>
      </c>
      <c r="J596" s="461"/>
      <c r="K596" s="462">
        <v>0</v>
      </c>
      <c r="L596" s="41">
        <f t="shared" si="143"/>
        <v>0</v>
      </c>
      <c r="M596" s="38">
        <f t="shared" si="144"/>
        <v>0</v>
      </c>
      <c r="N596" s="38">
        <f t="shared" si="145"/>
        <v>0</v>
      </c>
      <c r="O596" s="44">
        <f t="shared" si="146"/>
        <v>0</v>
      </c>
      <c r="P596" s="924"/>
      <c r="Q596" s="1026"/>
      <c r="R596" s="1026"/>
      <c r="S596" s="1026"/>
      <c r="T596" s="1026"/>
      <c r="U596" s="1026"/>
      <c r="V596" s="1026"/>
      <c r="W596" s="1026"/>
      <c r="X596" s="1026"/>
      <c r="Y596" s="131"/>
      <c r="Z596" s="1026"/>
      <c r="AA596" s="926"/>
      <c r="AB596" s="979"/>
      <c r="AC596" s="983"/>
      <c r="AD596" s="983"/>
      <c r="AE596" s="983"/>
      <c r="AF596" s="983"/>
      <c r="AG596" s="984"/>
      <c r="AH596" s="908"/>
    </row>
    <row r="597" spans="1:34" ht="13.5" customHeight="1" thickBot="1" x14ac:dyDescent="0.3">
      <c r="A597" s="549"/>
      <c r="B597" s="551"/>
      <c r="C597" s="551"/>
      <c r="D597" s="677"/>
      <c r="E597" s="575"/>
      <c r="F597" s="574"/>
      <c r="G597" s="551"/>
      <c r="H597" s="257"/>
      <c r="I597" s="448"/>
      <c r="J597" s="492"/>
      <c r="K597" s="505"/>
      <c r="L597" s="99"/>
      <c r="M597" s="50"/>
      <c r="N597" s="50"/>
      <c r="O597" s="56"/>
      <c r="P597" s="924"/>
      <c r="Q597" s="1027"/>
      <c r="R597" s="1027"/>
      <c r="S597" s="1027"/>
      <c r="T597" s="1027"/>
      <c r="U597" s="1027"/>
      <c r="V597" s="1027"/>
      <c r="W597" s="1027"/>
      <c r="X597" s="1027"/>
      <c r="Y597" s="132"/>
      <c r="Z597" s="1027"/>
      <c r="AA597" s="926"/>
      <c r="AB597" s="1057"/>
      <c r="AC597" s="1058"/>
      <c r="AD597" s="1058"/>
      <c r="AE597" s="1058"/>
      <c r="AF597" s="1058"/>
      <c r="AG597" s="1065"/>
      <c r="AH597" s="908"/>
    </row>
    <row r="598" spans="1:34" ht="13.5" customHeight="1" thickBot="1" x14ac:dyDescent="0.3">
      <c r="A598" s="672">
        <v>78800</v>
      </c>
      <c r="B598" s="567" t="s">
        <v>702</v>
      </c>
      <c r="C598" s="538" t="s">
        <v>78</v>
      </c>
      <c r="D598" s="540"/>
      <c r="E598" s="558" t="s">
        <v>703</v>
      </c>
      <c r="F598" s="540">
        <v>144</v>
      </c>
      <c r="G598" s="559" t="s">
        <v>704</v>
      </c>
      <c r="H598" s="254">
        <v>5</v>
      </c>
      <c r="I598" s="26"/>
      <c r="J598" s="485"/>
      <c r="K598" s="486"/>
      <c r="L598" s="68"/>
      <c r="M598" s="31"/>
      <c r="N598" s="31"/>
      <c r="O598" s="70"/>
      <c r="P598" s="924"/>
      <c r="Q598" s="253">
        <f>AA598*2</f>
        <v>2946</v>
      </c>
      <c r="R598" s="925">
        <v>2083</v>
      </c>
      <c r="S598" s="925">
        <v>702</v>
      </c>
      <c r="T598" s="965">
        <v>2247</v>
      </c>
      <c r="U598" s="965">
        <v>2498</v>
      </c>
      <c r="V598" s="965">
        <v>1811</v>
      </c>
      <c r="W598" s="925">
        <v>2940</v>
      </c>
      <c r="X598" s="254">
        <v>1790</v>
      </c>
      <c r="Y598" s="123">
        <v>1553</v>
      </c>
      <c r="Z598" s="254">
        <v>1430</v>
      </c>
      <c r="AA598" s="926">
        <f>SUM(AB598:AG598)</f>
        <v>1473</v>
      </c>
      <c r="AB598" s="1039">
        <v>38</v>
      </c>
      <c r="AC598" s="1040">
        <v>979</v>
      </c>
      <c r="AD598" s="1040">
        <v>67</v>
      </c>
      <c r="AE598" s="1040">
        <v>76</v>
      </c>
      <c r="AF598" s="1040">
        <v>53</v>
      </c>
      <c r="AG598" s="1042">
        <v>260</v>
      </c>
      <c r="AH598" s="908"/>
    </row>
    <row r="599" spans="1:34" ht="12.75" customHeight="1" x14ac:dyDescent="0.25">
      <c r="A599" s="541" t="s">
        <v>51</v>
      </c>
      <c r="B599" s="542" t="s">
        <v>705</v>
      </c>
      <c r="C599" s="721"/>
      <c r="D599" s="721"/>
      <c r="E599" s="736">
        <v>144</v>
      </c>
      <c r="F599" s="737">
        <v>144</v>
      </c>
      <c r="G599" s="542" t="s">
        <v>614</v>
      </c>
      <c r="H599" s="280"/>
      <c r="I599" s="427">
        <f>$H$598*$F$598/F599</f>
        <v>5</v>
      </c>
      <c r="J599" s="461" t="s">
        <v>107</v>
      </c>
      <c r="K599" s="462">
        <v>0</v>
      </c>
      <c r="L599" s="41">
        <f>IF(K599&gt;0,$N$2,0)</f>
        <v>0</v>
      </c>
      <c r="M599" s="38">
        <f>K599+L599</f>
        <v>0</v>
      </c>
      <c r="N599" s="38">
        <f>M599*I599</f>
        <v>0</v>
      </c>
      <c r="O599" s="44">
        <f>M599/F599</f>
        <v>0</v>
      </c>
      <c r="P599" s="924"/>
      <c r="Q599" s="1025"/>
      <c r="R599" s="1025"/>
      <c r="S599" s="1025"/>
      <c r="T599" s="1025"/>
      <c r="U599" s="1025"/>
      <c r="V599" s="1025"/>
      <c r="W599" s="1025"/>
      <c r="X599" s="1025"/>
      <c r="Y599" s="130"/>
      <c r="Z599" s="1025"/>
      <c r="AA599" s="926"/>
      <c r="AB599" s="979"/>
      <c r="AC599" s="983"/>
      <c r="AD599" s="983"/>
      <c r="AE599" s="983"/>
      <c r="AF599" s="983"/>
      <c r="AG599" s="984"/>
      <c r="AH599" s="908"/>
    </row>
    <row r="600" spans="1:34" ht="12.75" customHeight="1" x14ac:dyDescent="0.25">
      <c r="A600" s="541"/>
      <c r="B600" s="542"/>
      <c r="C600" s="542" t="s">
        <v>686</v>
      </c>
      <c r="D600" s="317" t="s">
        <v>706</v>
      </c>
      <c r="E600" s="560">
        <v>144</v>
      </c>
      <c r="F600" s="317">
        <v>144</v>
      </c>
      <c r="G600" s="542" t="s">
        <v>704</v>
      </c>
      <c r="H600" s="259"/>
      <c r="I600" s="427">
        <f>$H$598*$F$598/F600</f>
        <v>5</v>
      </c>
      <c r="J600" s="461" t="s">
        <v>107</v>
      </c>
      <c r="K600" s="462">
        <v>0</v>
      </c>
      <c r="L600" s="41">
        <f>IF(K600&gt;0,$N$2,0)</f>
        <v>0</v>
      </c>
      <c r="M600" s="38">
        <f>K600+L600</f>
        <v>0</v>
      </c>
      <c r="N600" s="38">
        <f>M600*I600</f>
        <v>0</v>
      </c>
      <c r="O600" s="44">
        <f>M600/F600</f>
        <v>0</v>
      </c>
      <c r="P600" s="924"/>
      <c r="Q600" s="1026"/>
      <c r="R600" s="1026"/>
      <c r="S600" s="1026"/>
      <c r="T600" s="1026"/>
      <c r="U600" s="1026"/>
      <c r="V600" s="1026"/>
      <c r="W600" s="1026"/>
      <c r="X600" s="1026"/>
      <c r="Y600" s="131"/>
      <c r="Z600" s="1026"/>
      <c r="AA600" s="926"/>
      <c r="AB600" s="979"/>
      <c r="AC600" s="983"/>
      <c r="AD600" s="983"/>
      <c r="AE600" s="983"/>
      <c r="AF600" s="983"/>
      <c r="AG600" s="984"/>
      <c r="AH600" s="908"/>
    </row>
    <row r="601" spans="1:34" ht="12.75" customHeight="1" x14ac:dyDescent="0.25">
      <c r="A601" s="541"/>
      <c r="B601" s="542"/>
      <c r="C601" s="542" t="s">
        <v>707</v>
      </c>
      <c r="D601" s="317" t="s">
        <v>708</v>
      </c>
      <c r="E601" s="560">
        <v>144</v>
      </c>
      <c r="F601" s="317">
        <v>144</v>
      </c>
      <c r="G601" s="542" t="s">
        <v>704</v>
      </c>
      <c r="H601" s="259"/>
      <c r="I601" s="427">
        <f>$H$598*$F$598/F601</f>
        <v>5</v>
      </c>
      <c r="J601" s="461" t="s">
        <v>107</v>
      </c>
      <c r="K601" s="462">
        <v>0</v>
      </c>
      <c r="L601" s="41">
        <f>IF(K601&gt;0,$N$2,0)</f>
        <v>0</v>
      </c>
      <c r="M601" s="38">
        <f>K601+L601</f>
        <v>0</v>
      </c>
      <c r="N601" s="38">
        <f>M601*I601</f>
        <v>0</v>
      </c>
      <c r="O601" s="44">
        <f>M601/F601</f>
        <v>0</v>
      </c>
      <c r="P601" s="924"/>
      <c r="Q601" s="1026"/>
      <c r="R601" s="1026"/>
      <c r="S601" s="1026"/>
      <c r="T601" s="1026"/>
      <c r="U601" s="1026"/>
      <c r="V601" s="1026"/>
      <c r="W601" s="1026"/>
      <c r="X601" s="1026"/>
      <c r="Y601" s="131"/>
      <c r="Z601" s="1026"/>
      <c r="AA601" s="926"/>
      <c r="AB601" s="979"/>
      <c r="AC601" s="983"/>
      <c r="AD601" s="983"/>
      <c r="AE601" s="983"/>
      <c r="AF601" s="983"/>
      <c r="AG601" s="984"/>
      <c r="AH601" s="908"/>
    </row>
    <row r="602" spans="1:34" ht="12.75" customHeight="1" x14ac:dyDescent="0.25">
      <c r="A602" s="541"/>
      <c r="B602" s="542"/>
      <c r="C602" s="542" t="s">
        <v>709</v>
      </c>
      <c r="D602" s="317">
        <v>305113004</v>
      </c>
      <c r="E602" s="560" t="s">
        <v>703</v>
      </c>
      <c r="F602" s="317">
        <v>144</v>
      </c>
      <c r="G602" s="542" t="s">
        <v>704</v>
      </c>
      <c r="H602" s="259"/>
      <c r="I602" s="427">
        <f>$H$598*$F$598/F602</f>
        <v>5</v>
      </c>
      <c r="J602" s="461" t="s">
        <v>107</v>
      </c>
      <c r="K602" s="462">
        <v>0</v>
      </c>
      <c r="L602" s="41">
        <f>IF(K602&gt;0,$N$2,0)</f>
        <v>0</v>
      </c>
      <c r="M602" s="38">
        <f>K602+L602</f>
        <v>0</v>
      </c>
      <c r="N602" s="38">
        <f>M602*I602</f>
        <v>0</v>
      </c>
      <c r="O602" s="44">
        <f>M602/F602</f>
        <v>0</v>
      </c>
      <c r="P602" s="924"/>
      <c r="Q602" s="1026"/>
      <c r="R602" s="1026"/>
      <c r="S602" s="1026"/>
      <c r="T602" s="1026"/>
      <c r="U602" s="1026"/>
      <c r="V602" s="1026"/>
      <c r="W602" s="1026"/>
      <c r="X602" s="1026"/>
      <c r="Y602" s="131"/>
      <c r="Z602" s="1026"/>
      <c r="AA602" s="926"/>
      <c r="AB602" s="979"/>
      <c r="AC602" s="983"/>
      <c r="AD602" s="983"/>
      <c r="AE602" s="983"/>
      <c r="AF602" s="983"/>
      <c r="AG602" s="984"/>
      <c r="AH602" s="908"/>
    </row>
    <row r="603" spans="1:34" ht="13.5" customHeight="1" thickBot="1" x14ac:dyDescent="0.3">
      <c r="A603" s="695"/>
      <c r="B603" s="752"/>
      <c r="C603" s="752"/>
      <c r="D603" s="697"/>
      <c r="E603" s="754"/>
      <c r="F603" s="755"/>
      <c r="G603" s="696"/>
      <c r="H603" s="307"/>
      <c r="I603" s="457"/>
      <c r="J603" s="528"/>
      <c r="K603" s="529"/>
      <c r="L603" s="305"/>
      <c r="M603" s="304"/>
      <c r="N603" s="304"/>
      <c r="O603" s="306"/>
      <c r="P603" s="924"/>
      <c r="Q603" s="1026"/>
      <c r="R603" s="1026"/>
      <c r="S603" s="1026"/>
      <c r="T603" s="1026"/>
      <c r="U603" s="1026"/>
      <c r="V603" s="1026"/>
      <c r="W603" s="1026"/>
      <c r="X603" s="1026"/>
      <c r="Y603" s="131"/>
      <c r="Z603" s="1026"/>
      <c r="AA603" s="926"/>
      <c r="AB603" s="1057"/>
      <c r="AC603" s="1058"/>
      <c r="AD603" s="1058"/>
      <c r="AE603" s="1058"/>
      <c r="AF603" s="1058"/>
      <c r="AG603" s="1065"/>
      <c r="AH603" s="908"/>
    </row>
    <row r="604" spans="1:34" ht="13.5" customHeight="1" thickBot="1" x14ac:dyDescent="0.3">
      <c r="A604" s="555">
        <v>78805</v>
      </c>
      <c r="B604" s="567" t="s">
        <v>710</v>
      </c>
      <c r="C604" s="544" t="s">
        <v>78</v>
      </c>
      <c r="D604" s="791"/>
      <c r="E604" s="316" t="s">
        <v>711</v>
      </c>
      <c r="F604" s="316">
        <v>1</v>
      </c>
      <c r="G604" s="828" t="s">
        <v>619</v>
      </c>
      <c r="H604" s="254">
        <v>0</v>
      </c>
      <c r="I604" s="100"/>
      <c r="J604" s="478"/>
      <c r="K604" s="479"/>
      <c r="L604" s="102"/>
      <c r="M604" s="101"/>
      <c r="N604" s="101"/>
      <c r="O604" s="103"/>
      <c r="P604" s="924"/>
      <c r="Q604" s="253">
        <f>AA604*2</f>
        <v>1128</v>
      </c>
      <c r="R604" s="253">
        <v>1494</v>
      </c>
      <c r="S604" s="253">
        <v>316</v>
      </c>
      <c r="T604" s="965">
        <v>968</v>
      </c>
      <c r="U604" s="965">
        <v>990</v>
      </c>
      <c r="V604" s="965">
        <v>690</v>
      </c>
      <c r="W604" s="253">
        <v>1520</v>
      </c>
      <c r="X604" s="253">
        <v>1788</v>
      </c>
      <c r="Y604" s="122">
        <v>1158</v>
      </c>
      <c r="Z604" s="253">
        <v>1355</v>
      </c>
      <c r="AA604" s="926">
        <f>SUM(AB604:AG604)</f>
        <v>564</v>
      </c>
      <c r="AB604" s="1039">
        <v>11</v>
      </c>
      <c r="AC604" s="1040">
        <v>481</v>
      </c>
      <c r="AD604" s="1040">
        <v>0</v>
      </c>
      <c r="AE604" s="1040">
        <v>23</v>
      </c>
      <c r="AF604" s="1040">
        <v>0</v>
      </c>
      <c r="AG604" s="1042">
        <v>49</v>
      </c>
      <c r="AH604" s="908"/>
    </row>
    <row r="605" spans="1:34" ht="12.75" customHeight="1" x14ac:dyDescent="0.25">
      <c r="A605" s="541" t="s">
        <v>51</v>
      </c>
      <c r="B605" s="542" t="s">
        <v>712</v>
      </c>
      <c r="C605" s="721"/>
      <c r="D605" s="721"/>
      <c r="E605" s="736" t="s">
        <v>711</v>
      </c>
      <c r="F605" s="737">
        <v>1</v>
      </c>
      <c r="G605" s="542" t="s">
        <v>619</v>
      </c>
      <c r="H605" s="342"/>
      <c r="I605" s="427">
        <f>$H$604*$F$604/F605</f>
        <v>0</v>
      </c>
      <c r="J605" s="461" t="s">
        <v>107</v>
      </c>
      <c r="K605" s="462">
        <v>0</v>
      </c>
      <c r="L605" s="41">
        <f>IF(K605&gt;0,$N$2,0)</f>
        <v>0</v>
      </c>
      <c r="M605" s="38">
        <f>K605+L605</f>
        <v>0</v>
      </c>
      <c r="N605" s="38">
        <f>M605*I605</f>
        <v>0</v>
      </c>
      <c r="O605" s="44">
        <f>M605/F605</f>
        <v>0</v>
      </c>
      <c r="P605" s="924"/>
      <c r="Q605" s="1080"/>
      <c r="R605" s="1080"/>
      <c r="S605" s="1080"/>
      <c r="T605" s="1080"/>
      <c r="U605" s="1080"/>
      <c r="V605" s="1080"/>
      <c r="W605" s="1080"/>
      <c r="X605" s="1080"/>
      <c r="Y605" s="187"/>
      <c r="Z605" s="1080"/>
      <c r="AA605" s="926"/>
      <c r="AB605" s="979"/>
      <c r="AC605" s="983"/>
      <c r="AD605" s="983"/>
      <c r="AE605" s="983"/>
      <c r="AF605" s="983"/>
      <c r="AG605" s="984"/>
      <c r="AH605" s="908"/>
    </row>
    <row r="606" spans="1:34" ht="12.75" customHeight="1" x14ac:dyDescent="0.25">
      <c r="A606" s="541"/>
      <c r="B606" s="564" t="s">
        <v>713</v>
      </c>
      <c r="C606" s="783" t="s">
        <v>714</v>
      </c>
      <c r="D606" s="781" t="s">
        <v>715</v>
      </c>
      <c r="E606" s="317" t="s">
        <v>711</v>
      </c>
      <c r="F606" s="317">
        <v>1</v>
      </c>
      <c r="G606" s="544" t="s">
        <v>619</v>
      </c>
      <c r="H606" s="259"/>
      <c r="I606" s="427">
        <f>$H$604*$F$604/F606</f>
        <v>0</v>
      </c>
      <c r="J606" s="461" t="s">
        <v>107</v>
      </c>
      <c r="K606" s="462">
        <v>0</v>
      </c>
      <c r="L606" s="41">
        <f>IF(K606&gt;0,$N$2,0)</f>
        <v>0</v>
      </c>
      <c r="M606" s="38">
        <f>K606+L606</f>
        <v>0</v>
      </c>
      <c r="N606" s="38">
        <f>M606*I606</f>
        <v>0</v>
      </c>
      <c r="O606" s="44">
        <f>M606/F606</f>
        <v>0</v>
      </c>
      <c r="P606" s="924"/>
      <c r="Q606" s="1026"/>
      <c r="R606" s="1026"/>
      <c r="S606" s="1026"/>
      <c r="T606" s="1026"/>
      <c r="U606" s="1026"/>
      <c r="V606" s="1026"/>
      <c r="W606" s="1026"/>
      <c r="X606" s="1026"/>
      <c r="Y606" s="131"/>
      <c r="Z606" s="1026"/>
      <c r="AA606" s="926"/>
      <c r="AB606" s="979"/>
      <c r="AC606" s="983"/>
      <c r="AD606" s="983"/>
      <c r="AE606" s="983"/>
      <c r="AF606" s="983"/>
      <c r="AG606" s="984"/>
      <c r="AH606" s="908"/>
    </row>
    <row r="607" spans="1:34" ht="12.75" customHeight="1" x14ac:dyDescent="0.25">
      <c r="A607" s="541"/>
      <c r="B607" s="564" t="s">
        <v>716</v>
      </c>
      <c r="C607" s="783"/>
      <c r="D607" s="781"/>
      <c r="E607" s="317"/>
      <c r="F607" s="317"/>
      <c r="G607" s="544"/>
      <c r="H607" s="259"/>
      <c r="I607" s="427"/>
      <c r="J607" s="467"/>
      <c r="K607" s="468"/>
      <c r="L607" s="41"/>
      <c r="M607" s="38"/>
      <c r="N607" s="38"/>
      <c r="O607" s="44"/>
      <c r="P607" s="924"/>
      <c r="Q607" s="1026"/>
      <c r="R607" s="1026"/>
      <c r="S607" s="1026"/>
      <c r="T607" s="1026"/>
      <c r="U607" s="1026"/>
      <c r="V607" s="1026"/>
      <c r="W607" s="1026"/>
      <c r="X607" s="1026"/>
      <c r="Y607" s="131"/>
      <c r="Z607" s="1026"/>
      <c r="AA607" s="926"/>
      <c r="AB607" s="979"/>
      <c r="AC607" s="983"/>
      <c r="AD607" s="983"/>
      <c r="AE607" s="983"/>
      <c r="AF607" s="983"/>
      <c r="AG607" s="984"/>
      <c r="AH607" s="908"/>
    </row>
    <row r="608" spans="1:34" ht="12.75" customHeight="1" x14ac:dyDescent="0.25">
      <c r="A608" s="541"/>
      <c r="B608" s="542" t="s">
        <v>717</v>
      </c>
      <c r="C608" s="783"/>
      <c r="D608" s="781"/>
      <c r="E608" s="317"/>
      <c r="F608" s="317"/>
      <c r="G608" s="544"/>
      <c r="H608" s="259"/>
      <c r="I608" s="427"/>
      <c r="J608" s="467"/>
      <c r="K608" s="468"/>
      <c r="L608" s="41"/>
      <c r="M608" s="38"/>
      <c r="N608" s="38"/>
      <c r="O608" s="44"/>
      <c r="P608" s="924"/>
      <c r="Q608" s="1026"/>
      <c r="R608" s="1026"/>
      <c r="S608" s="1026"/>
      <c r="T608" s="1026"/>
      <c r="U608" s="1026"/>
      <c r="V608" s="1026"/>
      <c r="W608" s="1026"/>
      <c r="X608" s="1026"/>
      <c r="Y608" s="131"/>
      <c r="Z608" s="1026"/>
      <c r="AA608" s="926"/>
      <c r="AB608" s="979"/>
      <c r="AC608" s="983"/>
      <c r="AD608" s="983"/>
      <c r="AE608" s="983"/>
      <c r="AF608" s="983"/>
      <c r="AG608" s="984"/>
      <c r="AH608" s="908"/>
    </row>
    <row r="609" spans="1:34" ht="13.5" customHeight="1" thickBot="1" x14ac:dyDescent="0.3">
      <c r="A609" s="549"/>
      <c r="B609" s="551"/>
      <c r="C609" s="563"/>
      <c r="D609" s="421"/>
      <c r="E609" s="575"/>
      <c r="F609" s="574"/>
      <c r="G609" s="551"/>
      <c r="H609" s="257"/>
      <c r="I609" s="433"/>
      <c r="J609" s="473"/>
      <c r="K609" s="474"/>
      <c r="L609" s="194"/>
      <c r="M609" s="194"/>
      <c r="N609" s="194"/>
      <c r="O609" s="73"/>
      <c r="P609" s="924"/>
      <c r="Q609" s="1027"/>
      <c r="R609" s="1027"/>
      <c r="S609" s="1027"/>
      <c r="T609" s="1027"/>
      <c r="U609" s="1027"/>
      <c r="V609" s="1027"/>
      <c r="W609" s="1027"/>
      <c r="X609" s="1027"/>
      <c r="Y609" s="132"/>
      <c r="Z609" s="1027"/>
      <c r="AA609" s="926"/>
      <c r="AB609" s="1057"/>
      <c r="AC609" s="1058"/>
      <c r="AD609" s="1058"/>
      <c r="AE609" s="1058"/>
      <c r="AF609" s="1058"/>
      <c r="AG609" s="1065"/>
      <c r="AH609" s="908"/>
    </row>
    <row r="610" spans="1:34" ht="13.5" customHeight="1" thickBot="1" x14ac:dyDescent="0.3">
      <c r="A610" s="555">
        <v>78810</v>
      </c>
      <c r="B610" s="567" t="s">
        <v>718</v>
      </c>
      <c r="C610" s="538" t="s">
        <v>78</v>
      </c>
      <c r="D610" s="540"/>
      <c r="E610" s="540" t="s">
        <v>711</v>
      </c>
      <c r="F610" s="317">
        <v>1</v>
      </c>
      <c r="G610" s="544" t="s">
        <v>619</v>
      </c>
      <c r="H610" s="254">
        <v>20</v>
      </c>
      <c r="I610" s="26"/>
      <c r="J610" s="485"/>
      <c r="K610" s="486"/>
      <c r="L610" s="68"/>
      <c r="M610" s="31"/>
      <c r="N610" s="31"/>
      <c r="O610" s="70"/>
      <c r="P610" s="924"/>
      <c r="Q610" s="253">
        <f>AA610*2</f>
        <v>14526</v>
      </c>
      <c r="R610" s="925">
        <v>8543</v>
      </c>
      <c r="S610" s="925">
        <v>13096</v>
      </c>
      <c r="T610" s="965">
        <v>11078</v>
      </c>
      <c r="U610" s="965">
        <v>8786</v>
      </c>
      <c r="V610" s="965">
        <v>6018</v>
      </c>
      <c r="W610" s="925">
        <v>17724</v>
      </c>
      <c r="X610" s="254">
        <v>11578</v>
      </c>
      <c r="Y610" s="123">
        <v>10065</v>
      </c>
      <c r="Z610" s="254">
        <v>9057</v>
      </c>
      <c r="AA610" s="926">
        <f>SUM(AB610:AG610)</f>
        <v>7263</v>
      </c>
      <c r="AB610" s="1039">
        <v>939</v>
      </c>
      <c r="AC610" s="1040">
        <v>4577</v>
      </c>
      <c r="AD610" s="1040">
        <v>7</v>
      </c>
      <c r="AE610" s="1040">
        <v>20</v>
      </c>
      <c r="AF610" s="1040">
        <v>95</v>
      </c>
      <c r="AG610" s="1042">
        <v>1625</v>
      </c>
      <c r="AH610" s="908"/>
    </row>
    <row r="611" spans="1:34" ht="12.75" customHeight="1" x14ac:dyDescent="0.25">
      <c r="A611" s="541" t="s">
        <v>51</v>
      </c>
      <c r="B611" s="542" t="s">
        <v>719</v>
      </c>
      <c r="C611" s="721"/>
      <c r="D611" s="721"/>
      <c r="E611" s="736" t="s">
        <v>711</v>
      </c>
      <c r="F611" s="737">
        <v>1</v>
      </c>
      <c r="G611" s="542" t="s">
        <v>619</v>
      </c>
      <c r="H611" s="259"/>
      <c r="I611" s="454">
        <f>$H$610*$F$610/F611</f>
        <v>20</v>
      </c>
      <c r="J611" s="461" t="s">
        <v>107</v>
      </c>
      <c r="K611" s="472">
        <v>0</v>
      </c>
      <c r="L611" s="41">
        <f>IF(K611&gt;0,$N$2,0)</f>
        <v>0</v>
      </c>
      <c r="M611" s="101">
        <f>K611+L611</f>
        <v>0</v>
      </c>
      <c r="N611" s="101">
        <f>M611*I611</f>
        <v>0</v>
      </c>
      <c r="O611" s="103">
        <f>M611/F611</f>
        <v>0</v>
      </c>
      <c r="P611" s="924"/>
      <c r="Q611" s="1026"/>
      <c r="R611" s="1026"/>
      <c r="S611" s="1026"/>
      <c r="T611" s="1026"/>
      <c r="U611" s="1026"/>
      <c r="V611" s="1026"/>
      <c r="W611" s="1026"/>
      <c r="X611" s="1026"/>
      <c r="Y611" s="131"/>
      <c r="Z611" s="1026"/>
      <c r="AA611" s="926"/>
      <c r="AB611" s="979"/>
      <c r="AC611" s="983"/>
      <c r="AD611" s="983"/>
      <c r="AE611" s="983"/>
      <c r="AF611" s="983"/>
      <c r="AG611" s="984"/>
      <c r="AH611" s="908"/>
    </row>
    <row r="612" spans="1:34" ht="12.75" customHeight="1" x14ac:dyDescent="0.25">
      <c r="A612" s="541"/>
      <c r="B612" s="564"/>
      <c r="C612" s="542" t="s">
        <v>720</v>
      </c>
      <c r="D612" s="317" t="s">
        <v>721</v>
      </c>
      <c r="E612" s="317" t="s">
        <v>711</v>
      </c>
      <c r="F612" s="317">
        <v>1</v>
      </c>
      <c r="G612" s="544" t="s">
        <v>619</v>
      </c>
      <c r="H612" s="259"/>
      <c r="I612" s="454">
        <f>$H$610*$F$610/F612</f>
        <v>20</v>
      </c>
      <c r="J612" s="461" t="s">
        <v>107</v>
      </c>
      <c r="K612" s="472">
        <v>0</v>
      </c>
      <c r="L612" s="102">
        <f>IF(K612&gt;0,$N$2,0)</f>
        <v>0</v>
      </c>
      <c r="M612" s="101">
        <f>K612+L612</f>
        <v>0</v>
      </c>
      <c r="N612" s="101">
        <f>M612*I612</f>
        <v>0</v>
      </c>
      <c r="O612" s="103">
        <f>M612/F612</f>
        <v>0</v>
      </c>
      <c r="P612" s="924"/>
      <c r="Q612" s="1026"/>
      <c r="R612" s="1026"/>
      <c r="S612" s="1026"/>
      <c r="T612" s="1026"/>
      <c r="U612" s="1026"/>
      <c r="V612" s="1026"/>
      <c r="W612" s="1026"/>
      <c r="X612" s="1026"/>
      <c r="Y612" s="131"/>
      <c r="Z612" s="1026"/>
      <c r="AA612" s="926"/>
      <c r="AB612" s="979"/>
      <c r="AC612" s="983"/>
      <c r="AD612" s="983"/>
      <c r="AE612" s="983"/>
      <c r="AF612" s="983"/>
      <c r="AG612" s="984"/>
      <c r="AH612" s="908"/>
    </row>
    <row r="613" spans="1:34" ht="13.5" customHeight="1" thickBot="1" x14ac:dyDescent="0.3">
      <c r="A613" s="549"/>
      <c r="B613" s="563"/>
      <c r="C613" s="758"/>
      <c r="D613" s="574"/>
      <c r="E613" s="553"/>
      <c r="F613" s="554"/>
      <c r="G613" s="551"/>
      <c r="H613" s="257"/>
      <c r="I613" s="433"/>
      <c r="J613" s="473"/>
      <c r="K613" s="474"/>
      <c r="L613" s="194"/>
      <c r="M613" s="194"/>
      <c r="N613" s="194"/>
      <c r="O613" s="73"/>
      <c r="P613" s="924"/>
      <c r="Q613" s="1027"/>
      <c r="R613" s="1027"/>
      <c r="S613" s="1027"/>
      <c r="T613" s="1027"/>
      <c r="U613" s="1027"/>
      <c r="V613" s="1027"/>
      <c r="W613" s="1027"/>
      <c r="X613" s="1027"/>
      <c r="Y613" s="132"/>
      <c r="Z613" s="1027"/>
      <c r="AA613" s="926"/>
      <c r="AB613" s="1057"/>
      <c r="AC613" s="1058"/>
      <c r="AD613" s="1058"/>
      <c r="AE613" s="1058"/>
      <c r="AF613" s="1058"/>
      <c r="AG613" s="1065"/>
      <c r="AH613" s="908"/>
    </row>
    <row r="614" spans="1:34" ht="13.5" customHeight="1" thickBot="1" x14ac:dyDescent="0.3">
      <c r="A614" s="555">
        <v>78820</v>
      </c>
      <c r="B614" s="567" t="s">
        <v>722</v>
      </c>
      <c r="C614" s="544" t="s">
        <v>78</v>
      </c>
      <c r="D614" s="829"/>
      <c r="E614" s="540" t="s">
        <v>711</v>
      </c>
      <c r="F614" s="317">
        <v>1</v>
      </c>
      <c r="G614" s="544" t="s">
        <v>619</v>
      </c>
      <c r="H614" s="254">
        <v>0</v>
      </c>
      <c r="I614" s="26"/>
      <c r="J614" s="485"/>
      <c r="K614" s="486"/>
      <c r="L614" s="68"/>
      <c r="M614" s="31"/>
      <c r="N614" s="31"/>
      <c r="O614" s="70"/>
      <c r="P614" s="924"/>
      <c r="Q614" s="253">
        <f>AA614*2</f>
        <v>796</v>
      </c>
      <c r="R614" s="925">
        <v>1009</v>
      </c>
      <c r="S614" s="925">
        <v>2006</v>
      </c>
      <c r="T614" s="965">
        <v>1367</v>
      </c>
      <c r="U614" s="965">
        <v>1110</v>
      </c>
      <c r="V614" s="965">
        <v>514</v>
      </c>
      <c r="W614" s="925">
        <v>2238</v>
      </c>
      <c r="X614" s="254">
        <v>840</v>
      </c>
      <c r="Y614" s="123">
        <v>668</v>
      </c>
      <c r="Z614" s="254">
        <v>742</v>
      </c>
      <c r="AA614" s="926">
        <f>SUM(AB614:AG614)</f>
        <v>398</v>
      </c>
      <c r="AB614" s="1039">
        <v>1</v>
      </c>
      <c r="AC614" s="1040">
        <v>344</v>
      </c>
      <c r="AD614" s="1040">
        <v>0</v>
      </c>
      <c r="AE614" s="1040">
        <v>13</v>
      </c>
      <c r="AF614" s="1040">
        <v>36</v>
      </c>
      <c r="AG614" s="1042">
        <v>4</v>
      </c>
      <c r="AH614" s="908"/>
    </row>
    <row r="615" spans="1:34" ht="12.75" customHeight="1" x14ac:dyDescent="0.25">
      <c r="A615" s="541" t="s">
        <v>51</v>
      </c>
      <c r="B615" s="542" t="s">
        <v>719</v>
      </c>
      <c r="C615" s="721"/>
      <c r="D615" s="721"/>
      <c r="E615" s="736" t="s">
        <v>711</v>
      </c>
      <c r="F615" s="737">
        <v>1</v>
      </c>
      <c r="G615" s="542" t="s">
        <v>619</v>
      </c>
      <c r="H615" s="264"/>
      <c r="I615" s="427">
        <f>$H$614*$F$614/F615</f>
        <v>0</v>
      </c>
      <c r="J615" s="461" t="s">
        <v>107</v>
      </c>
      <c r="K615" s="462">
        <v>0</v>
      </c>
      <c r="L615" s="41">
        <f>IF(K615&gt;0,$N$2,0)</f>
        <v>0</v>
      </c>
      <c r="M615" s="38">
        <f>K615+L615</f>
        <v>0</v>
      </c>
      <c r="N615" s="38">
        <f>M615*I615</f>
        <v>0</v>
      </c>
      <c r="O615" s="44">
        <f>M615/F615</f>
        <v>0</v>
      </c>
      <c r="P615" s="924"/>
      <c r="Q615" s="1025"/>
      <c r="R615" s="1025"/>
      <c r="S615" s="1025"/>
      <c r="T615" s="1025"/>
      <c r="U615" s="1025"/>
      <c r="V615" s="1025"/>
      <c r="W615" s="1025"/>
      <c r="X615" s="1025"/>
      <c r="Y615" s="130"/>
      <c r="Z615" s="1025"/>
      <c r="AA615" s="926"/>
      <c r="AB615" s="979"/>
      <c r="AC615" s="983"/>
      <c r="AD615" s="983"/>
      <c r="AE615" s="983"/>
      <c r="AF615" s="983"/>
      <c r="AG615" s="984"/>
      <c r="AH615" s="908"/>
    </row>
    <row r="616" spans="1:34" ht="12.75" customHeight="1" x14ac:dyDescent="0.25">
      <c r="A616" s="541"/>
      <c r="B616" s="564"/>
      <c r="C616" s="542" t="s">
        <v>621</v>
      </c>
      <c r="D616" s="613">
        <v>97813</v>
      </c>
      <c r="E616" s="317">
        <v>1</v>
      </c>
      <c r="F616" s="317">
        <v>1</v>
      </c>
      <c r="G616" s="544" t="s">
        <v>619</v>
      </c>
      <c r="H616" s="259"/>
      <c r="I616" s="427">
        <f>$H$614*$F$614/F616</f>
        <v>0</v>
      </c>
      <c r="J616" s="461" t="s">
        <v>107</v>
      </c>
      <c r="K616" s="462">
        <v>0</v>
      </c>
      <c r="L616" s="41">
        <f>IF(K616&gt;0,$N$2,0)</f>
        <v>0</v>
      </c>
      <c r="M616" s="38">
        <f>K616+L616</f>
        <v>0</v>
      </c>
      <c r="N616" s="38">
        <f>M616*I616</f>
        <v>0</v>
      </c>
      <c r="O616" s="44">
        <f>M616/F616</f>
        <v>0</v>
      </c>
      <c r="P616" s="924"/>
      <c r="Q616" s="1026"/>
      <c r="R616" s="1026"/>
      <c r="S616" s="1026"/>
      <c r="T616" s="1026"/>
      <c r="U616" s="1026"/>
      <c r="V616" s="1026"/>
      <c r="W616" s="1026"/>
      <c r="X616" s="1026"/>
      <c r="Y616" s="131"/>
      <c r="Z616" s="1026"/>
      <c r="AA616" s="926"/>
      <c r="AB616" s="979"/>
      <c r="AC616" s="983"/>
      <c r="AD616" s="983"/>
      <c r="AE616" s="983"/>
      <c r="AF616" s="983"/>
      <c r="AG616" s="984"/>
      <c r="AH616" s="908"/>
    </row>
    <row r="617" spans="1:34" ht="13.5" customHeight="1" thickBot="1" x14ac:dyDescent="0.3">
      <c r="A617" s="549"/>
      <c r="B617" s="563"/>
      <c r="C617" s="563"/>
      <c r="D617" s="574"/>
      <c r="E617" s="640"/>
      <c r="F617" s="554"/>
      <c r="G617" s="551"/>
      <c r="H617" s="257"/>
      <c r="I617" s="433"/>
      <c r="J617" s="473"/>
      <c r="K617" s="474"/>
      <c r="L617" s="194"/>
      <c r="M617" s="194"/>
      <c r="N617" s="194"/>
      <c r="O617" s="73"/>
      <c r="P617" s="924"/>
      <c r="Q617" s="1027"/>
      <c r="R617" s="1027"/>
      <c r="S617" s="1027"/>
      <c r="T617" s="1027"/>
      <c r="U617" s="1027"/>
      <c r="V617" s="1027"/>
      <c r="W617" s="1027"/>
      <c r="X617" s="1027"/>
      <c r="Y617" s="132"/>
      <c r="Z617" s="1027"/>
      <c r="AA617" s="926"/>
      <c r="AB617" s="1057"/>
      <c r="AC617" s="1058"/>
      <c r="AD617" s="1058"/>
      <c r="AE617" s="1058"/>
      <c r="AF617" s="1058"/>
      <c r="AG617" s="1065"/>
      <c r="AH617" s="908"/>
    </row>
    <row r="618" spans="1:34" ht="13.5" customHeight="1" thickBot="1" x14ac:dyDescent="0.3">
      <c r="A618" s="555">
        <v>78825</v>
      </c>
      <c r="B618" s="819" t="s">
        <v>723</v>
      </c>
      <c r="C618" s="538" t="s">
        <v>78</v>
      </c>
      <c r="D618" s="791"/>
      <c r="E618" s="560" t="s">
        <v>724</v>
      </c>
      <c r="F618" s="317">
        <v>6</v>
      </c>
      <c r="G618" s="542" t="s">
        <v>50</v>
      </c>
      <c r="H618" s="254">
        <v>0</v>
      </c>
      <c r="I618" s="26"/>
      <c r="J618" s="485"/>
      <c r="K618" s="486"/>
      <c r="L618" s="68"/>
      <c r="M618" s="31"/>
      <c r="N618" s="31"/>
      <c r="O618" s="70"/>
      <c r="P618" s="924"/>
      <c r="Q618" s="253">
        <f>AA618*2</f>
        <v>214</v>
      </c>
      <c r="R618" s="925">
        <v>446</v>
      </c>
      <c r="S618" s="925">
        <v>248</v>
      </c>
      <c r="T618" s="965">
        <v>232</v>
      </c>
      <c r="U618" s="965">
        <v>194</v>
      </c>
      <c r="V618" s="965">
        <v>248</v>
      </c>
      <c r="W618" s="925">
        <v>456</v>
      </c>
      <c r="X618" s="254">
        <v>446</v>
      </c>
      <c r="Y618" s="123">
        <v>382</v>
      </c>
      <c r="Z618" s="254">
        <v>322</v>
      </c>
      <c r="AA618" s="926">
        <f>SUM(AB618:AG618)</f>
        <v>107</v>
      </c>
      <c r="AB618" s="1039">
        <v>0</v>
      </c>
      <c r="AC618" s="1040">
        <v>82</v>
      </c>
      <c r="AD618" s="1040">
        <v>0</v>
      </c>
      <c r="AE618" s="1040">
        <v>15</v>
      </c>
      <c r="AF618" s="1040">
        <v>10</v>
      </c>
      <c r="AG618" s="1042">
        <v>0</v>
      </c>
      <c r="AH618" s="908"/>
    </row>
    <row r="619" spans="1:34" ht="12.75" customHeight="1" x14ac:dyDescent="0.25">
      <c r="A619" s="541" t="s">
        <v>51</v>
      </c>
      <c r="B619" s="542" t="s">
        <v>725</v>
      </c>
      <c r="C619" s="721"/>
      <c r="D619" s="721"/>
      <c r="E619" s="650" t="s">
        <v>724</v>
      </c>
      <c r="F619" s="628">
        <v>6</v>
      </c>
      <c r="G619" s="542" t="s">
        <v>50</v>
      </c>
      <c r="H619" s="259" t="s">
        <v>726</v>
      </c>
      <c r="I619" s="454">
        <f>$H$618*$F$618/F619</f>
        <v>0</v>
      </c>
      <c r="J619" s="461" t="s">
        <v>107</v>
      </c>
      <c r="K619" s="472">
        <v>0</v>
      </c>
      <c r="L619" s="41">
        <f>IF(K619&gt;0,$N$2,0)</f>
        <v>0</v>
      </c>
      <c r="M619" s="101">
        <f>K619+L619</f>
        <v>0</v>
      </c>
      <c r="N619" s="101">
        <f>M619*I619</f>
        <v>0</v>
      </c>
      <c r="O619" s="103">
        <f>M619/F619</f>
        <v>0</v>
      </c>
      <c r="P619" s="924"/>
      <c r="Q619" s="1026"/>
      <c r="R619" s="1026"/>
      <c r="S619" s="1026"/>
      <c r="T619" s="1026"/>
      <c r="U619" s="1026"/>
      <c r="V619" s="1026"/>
      <c r="W619" s="1026"/>
      <c r="X619" s="1026"/>
      <c r="Y619" s="131"/>
      <c r="Z619" s="1026"/>
      <c r="AA619" s="926"/>
      <c r="AB619" s="979"/>
      <c r="AC619" s="983"/>
      <c r="AD619" s="983"/>
      <c r="AE619" s="983"/>
      <c r="AF619" s="983"/>
      <c r="AG619" s="984"/>
      <c r="AH619" s="908"/>
    </row>
    <row r="620" spans="1:34" ht="12.75" customHeight="1" x14ac:dyDescent="0.25">
      <c r="A620" s="541"/>
      <c r="B620" s="564"/>
      <c r="C620" s="542" t="s">
        <v>727</v>
      </c>
      <c r="D620" s="781">
        <v>4250</v>
      </c>
      <c r="E620" s="560" t="s">
        <v>724</v>
      </c>
      <c r="F620" s="317">
        <v>6</v>
      </c>
      <c r="G620" s="542" t="s">
        <v>50</v>
      </c>
      <c r="H620" s="259"/>
      <c r="I620" s="454">
        <f>$H$618*$F$618/F620</f>
        <v>0</v>
      </c>
      <c r="J620" s="461" t="s">
        <v>107</v>
      </c>
      <c r="K620" s="472">
        <v>0</v>
      </c>
      <c r="L620" s="102">
        <f>IF(K620&gt;0,$N$2,0)</f>
        <v>0</v>
      </c>
      <c r="M620" s="101">
        <f>K620+L620</f>
        <v>0</v>
      </c>
      <c r="N620" s="101">
        <f>M620*I620</f>
        <v>0</v>
      </c>
      <c r="O620" s="103">
        <f>M620/F620</f>
        <v>0</v>
      </c>
      <c r="P620" s="924"/>
      <c r="Q620" s="1026"/>
      <c r="R620" s="1026"/>
      <c r="S620" s="1026"/>
      <c r="T620" s="1026"/>
      <c r="U620" s="1026"/>
      <c r="V620" s="1026"/>
      <c r="W620" s="1026"/>
      <c r="X620" s="1026"/>
      <c r="Y620" s="131"/>
      <c r="Z620" s="1026"/>
      <c r="AA620" s="926"/>
      <c r="AB620" s="979"/>
      <c r="AC620" s="983"/>
      <c r="AD620" s="983"/>
      <c r="AE620" s="983"/>
      <c r="AF620" s="983"/>
      <c r="AG620" s="984"/>
      <c r="AH620" s="908"/>
    </row>
    <row r="621" spans="1:34" ht="13.5" customHeight="1" thickBot="1" x14ac:dyDescent="0.3">
      <c r="A621" s="549"/>
      <c r="B621" s="563"/>
      <c r="C621" s="551"/>
      <c r="D621" s="677"/>
      <c r="E621" s="553"/>
      <c r="F621" s="554"/>
      <c r="G621" s="551"/>
      <c r="H621" s="257"/>
      <c r="I621" s="433"/>
      <c r="J621" s="473"/>
      <c r="K621" s="474"/>
      <c r="L621" s="194"/>
      <c r="M621" s="194"/>
      <c r="N621" s="194"/>
      <c r="O621" s="73"/>
      <c r="P621" s="924"/>
      <c r="Q621" s="1027"/>
      <c r="R621" s="1027"/>
      <c r="S621" s="1027"/>
      <c r="T621" s="1027"/>
      <c r="U621" s="1027"/>
      <c r="V621" s="1027"/>
      <c r="W621" s="1027"/>
      <c r="X621" s="1027"/>
      <c r="Y621" s="132"/>
      <c r="Z621" s="1027"/>
      <c r="AA621" s="926"/>
      <c r="AB621" s="1057"/>
      <c r="AC621" s="1058"/>
      <c r="AD621" s="1058"/>
      <c r="AE621" s="1058"/>
      <c r="AF621" s="1058"/>
      <c r="AG621" s="1065"/>
      <c r="AH621" s="908"/>
    </row>
    <row r="622" spans="1:34" ht="13.5" customHeight="1" thickBot="1" x14ac:dyDescent="0.3">
      <c r="A622" s="555">
        <v>78830</v>
      </c>
      <c r="B622" s="567" t="s">
        <v>728</v>
      </c>
      <c r="C622" s="538" t="s">
        <v>78</v>
      </c>
      <c r="D622" s="540"/>
      <c r="E622" s="638" t="s">
        <v>675</v>
      </c>
      <c r="F622" s="316">
        <v>1</v>
      </c>
      <c r="G622" s="544" t="s">
        <v>676</v>
      </c>
      <c r="H622" s="254">
        <v>0</v>
      </c>
      <c r="I622" s="26"/>
      <c r="J622" s="485"/>
      <c r="K622" s="486"/>
      <c r="L622" s="68"/>
      <c r="M622" s="31"/>
      <c r="N622" s="31"/>
      <c r="O622" s="70"/>
      <c r="P622" s="924"/>
      <c r="Q622" s="253">
        <f>AA622*2</f>
        <v>910</v>
      </c>
      <c r="R622" s="925">
        <v>1803</v>
      </c>
      <c r="S622" s="925">
        <v>580</v>
      </c>
      <c r="T622" s="965">
        <v>489</v>
      </c>
      <c r="U622" s="965">
        <v>842</v>
      </c>
      <c r="V622" s="965">
        <v>601</v>
      </c>
      <c r="W622" s="925">
        <v>1220</v>
      </c>
      <c r="X622" s="254">
        <v>1248</v>
      </c>
      <c r="Y622" s="123">
        <v>836</v>
      </c>
      <c r="Z622" s="254">
        <v>1115</v>
      </c>
      <c r="AA622" s="926">
        <f>SUM(AB622:AG622)</f>
        <v>455</v>
      </c>
      <c r="AB622" s="1039">
        <v>19</v>
      </c>
      <c r="AC622" s="1040">
        <v>382</v>
      </c>
      <c r="AD622" s="1040">
        <v>0</v>
      </c>
      <c r="AE622" s="1040">
        <v>9</v>
      </c>
      <c r="AF622" s="1040">
        <v>31</v>
      </c>
      <c r="AG622" s="1042">
        <v>14</v>
      </c>
      <c r="AH622" s="908"/>
    </row>
    <row r="623" spans="1:34" ht="12.75" customHeight="1" x14ac:dyDescent="0.25">
      <c r="A623" s="541" t="s">
        <v>51</v>
      </c>
      <c r="B623" s="542" t="s">
        <v>729</v>
      </c>
      <c r="C623" s="721"/>
      <c r="D623" s="721"/>
      <c r="E623" s="736" t="s">
        <v>675</v>
      </c>
      <c r="F623" s="737">
        <v>1</v>
      </c>
      <c r="G623" s="542" t="s">
        <v>676</v>
      </c>
      <c r="H623" s="259"/>
      <c r="I623" s="427">
        <f>$H$622*$F$622/F623</f>
        <v>0</v>
      </c>
      <c r="J623" s="461" t="s">
        <v>107</v>
      </c>
      <c r="K623" s="462">
        <v>0</v>
      </c>
      <c r="L623" s="41">
        <f>IF(K623&gt;0,$N$2,0)</f>
        <v>0</v>
      </c>
      <c r="M623" s="38">
        <f>K623+L623</f>
        <v>0</v>
      </c>
      <c r="N623" s="38">
        <f>M623*I623</f>
        <v>0</v>
      </c>
      <c r="O623" s="44">
        <f>M623/F623</f>
        <v>0</v>
      </c>
      <c r="P623" s="924"/>
      <c r="Q623" s="1026"/>
      <c r="R623" s="1026"/>
      <c r="S623" s="1026"/>
      <c r="T623" s="1026"/>
      <c r="U623" s="1026"/>
      <c r="V623" s="1026"/>
      <c r="W623" s="1026"/>
      <c r="X623" s="1026"/>
      <c r="Y623" s="131"/>
      <c r="Z623" s="1026"/>
      <c r="AA623" s="926"/>
      <c r="AB623" s="979"/>
      <c r="AC623" s="983"/>
      <c r="AD623" s="983"/>
      <c r="AE623" s="983"/>
      <c r="AF623" s="983"/>
      <c r="AG623" s="984"/>
      <c r="AH623" s="908"/>
    </row>
    <row r="624" spans="1:34" ht="12.75" customHeight="1" x14ac:dyDescent="0.25">
      <c r="A624" s="541"/>
      <c r="B624" s="542"/>
      <c r="C624" s="545" t="s">
        <v>730</v>
      </c>
      <c r="D624" s="548" t="s">
        <v>731</v>
      </c>
      <c r="E624" s="638" t="s">
        <v>675</v>
      </c>
      <c r="F624" s="316">
        <v>1</v>
      </c>
      <c r="G624" s="542" t="s">
        <v>676</v>
      </c>
      <c r="H624" s="259"/>
      <c r="I624" s="427">
        <f>$H$622*$F$622/F624</f>
        <v>0</v>
      </c>
      <c r="J624" s="461" t="s">
        <v>107</v>
      </c>
      <c r="K624" s="462">
        <v>0</v>
      </c>
      <c r="L624" s="41">
        <f>IF(K624&gt;0,$N$2,0)</f>
        <v>0</v>
      </c>
      <c r="M624" s="38">
        <f>K624+L624</f>
        <v>0</v>
      </c>
      <c r="N624" s="38">
        <f>M624*I624</f>
        <v>0</v>
      </c>
      <c r="O624" s="44">
        <f>M624/F624</f>
        <v>0</v>
      </c>
      <c r="P624" s="924"/>
      <c r="Q624" s="1026"/>
      <c r="R624" s="1026"/>
      <c r="S624" s="1026"/>
      <c r="T624" s="1026"/>
      <c r="U624" s="1026"/>
      <c r="V624" s="1026"/>
      <c r="W624" s="1026"/>
      <c r="X624" s="1026"/>
      <c r="Y624" s="131"/>
      <c r="Z624" s="1026"/>
      <c r="AA624" s="926"/>
      <c r="AB624" s="979"/>
      <c r="AC624" s="983"/>
      <c r="AD624" s="983"/>
      <c r="AE624" s="983"/>
      <c r="AF624" s="983"/>
      <c r="AG624" s="984"/>
      <c r="AH624" s="908"/>
    </row>
    <row r="625" spans="1:34" ht="13.5" customHeight="1" thickBot="1" x14ac:dyDescent="0.3">
      <c r="A625" s="549"/>
      <c r="B625" s="563"/>
      <c r="C625" s="830"/>
      <c r="D625" s="831"/>
      <c r="E625" s="575"/>
      <c r="F625" s="574"/>
      <c r="G625" s="551"/>
      <c r="H625" s="257"/>
      <c r="I625" s="433"/>
      <c r="J625" s="473"/>
      <c r="K625" s="474"/>
      <c r="L625" s="194"/>
      <c r="M625" s="194"/>
      <c r="N625" s="194"/>
      <c r="O625" s="73"/>
      <c r="P625" s="924"/>
      <c r="Q625" s="1027"/>
      <c r="R625" s="1027"/>
      <c r="S625" s="1027"/>
      <c r="T625" s="1027"/>
      <c r="U625" s="1027"/>
      <c r="V625" s="1027"/>
      <c r="W625" s="1027"/>
      <c r="X625" s="1027"/>
      <c r="Y625" s="132"/>
      <c r="Z625" s="1027"/>
      <c r="AA625" s="926"/>
      <c r="AB625" s="1057"/>
      <c r="AC625" s="1058"/>
      <c r="AD625" s="1058"/>
      <c r="AE625" s="1058"/>
      <c r="AF625" s="1058"/>
      <c r="AG625" s="1065"/>
      <c r="AH625" s="908"/>
    </row>
    <row r="626" spans="1:34" ht="13.5" customHeight="1" thickBot="1" x14ac:dyDescent="0.3">
      <c r="A626" s="555">
        <v>78835</v>
      </c>
      <c r="B626" s="567" t="s">
        <v>732</v>
      </c>
      <c r="C626" s="538" t="s">
        <v>78</v>
      </c>
      <c r="D626" s="791"/>
      <c r="E626" s="638" t="s">
        <v>733</v>
      </c>
      <c r="F626" s="316">
        <v>12</v>
      </c>
      <c r="G626" s="544" t="s">
        <v>50</v>
      </c>
      <c r="H626" s="254">
        <v>20</v>
      </c>
      <c r="I626" s="26"/>
      <c r="J626" s="485"/>
      <c r="K626" s="486"/>
      <c r="L626" s="68"/>
      <c r="M626" s="31"/>
      <c r="N626" s="31"/>
      <c r="O626" s="70"/>
      <c r="P626" s="924"/>
      <c r="Q626" s="253">
        <f>AA626*2</f>
        <v>9590</v>
      </c>
      <c r="R626" s="925">
        <v>4510</v>
      </c>
      <c r="S626" s="925">
        <v>8374</v>
      </c>
      <c r="T626" s="965">
        <v>7644</v>
      </c>
      <c r="U626" s="965">
        <v>25676</v>
      </c>
      <c r="V626" s="965">
        <v>1999</v>
      </c>
      <c r="W626" s="925">
        <v>15320</v>
      </c>
      <c r="X626" s="254">
        <v>9646</v>
      </c>
      <c r="Y626" s="123">
        <v>7587</v>
      </c>
      <c r="Z626" s="254">
        <v>4135</v>
      </c>
      <c r="AA626" s="926">
        <f>SUM(AB626:AG626)</f>
        <v>4795</v>
      </c>
      <c r="AB626" s="1081">
        <v>184</v>
      </c>
      <c r="AC626" s="1082">
        <v>3363</v>
      </c>
      <c r="AD626" s="1040">
        <v>204</v>
      </c>
      <c r="AE626" s="1040">
        <v>204</v>
      </c>
      <c r="AF626" s="1040">
        <v>270</v>
      </c>
      <c r="AG626" s="1042">
        <v>570</v>
      </c>
      <c r="AH626" s="908"/>
    </row>
    <row r="627" spans="1:34" ht="12.75" customHeight="1" x14ac:dyDescent="0.25">
      <c r="A627" s="541" t="s">
        <v>51</v>
      </c>
      <c r="B627" s="542" t="s">
        <v>734</v>
      </c>
      <c r="C627" s="721"/>
      <c r="D627" s="721"/>
      <c r="E627" s="736" t="s">
        <v>733</v>
      </c>
      <c r="F627" s="737">
        <v>12</v>
      </c>
      <c r="G627" s="542" t="s">
        <v>50</v>
      </c>
      <c r="H627" s="259"/>
      <c r="I627" s="454">
        <f>$H$626*$F$626/F627</f>
        <v>20</v>
      </c>
      <c r="J627" s="471" t="s">
        <v>107</v>
      </c>
      <c r="K627" s="472">
        <v>0</v>
      </c>
      <c r="L627" s="41">
        <f>IF(K627&gt;0,$N$2,0)</f>
        <v>0</v>
      </c>
      <c r="M627" s="101">
        <f>K627+L627</f>
        <v>0</v>
      </c>
      <c r="N627" s="101">
        <f>M627*I627</f>
        <v>0</v>
      </c>
      <c r="O627" s="103">
        <f>M627/F627</f>
        <v>0</v>
      </c>
      <c r="P627" s="924"/>
      <c r="Q627" s="1026"/>
      <c r="R627" s="1026"/>
      <c r="S627" s="1026"/>
      <c r="T627" s="1026"/>
      <c r="U627" s="1026"/>
      <c r="V627" s="1026"/>
      <c r="W627" s="1026"/>
      <c r="X627" s="1026"/>
      <c r="Y627" s="131"/>
      <c r="Z627" s="1026"/>
      <c r="AA627" s="926"/>
      <c r="AB627" s="979"/>
      <c r="AC627" s="983"/>
      <c r="AD627" s="983"/>
      <c r="AE627" s="983"/>
      <c r="AF627" s="983"/>
      <c r="AG627" s="984"/>
      <c r="AH627" s="908"/>
    </row>
    <row r="628" spans="1:34" ht="12.75" customHeight="1" x14ac:dyDescent="0.25">
      <c r="A628" s="541"/>
      <c r="B628" s="564"/>
      <c r="C628" s="544" t="s">
        <v>730</v>
      </c>
      <c r="D628" s="781" t="s">
        <v>735</v>
      </c>
      <c r="E628" s="560" t="s">
        <v>736</v>
      </c>
      <c r="F628" s="317">
        <v>72</v>
      </c>
      <c r="G628" s="542" t="s">
        <v>50</v>
      </c>
      <c r="H628" s="259"/>
      <c r="I628" s="454">
        <f>$H$626*$F$626/F628</f>
        <v>3.3333333333333335</v>
      </c>
      <c r="J628" s="471" t="s">
        <v>107</v>
      </c>
      <c r="K628" s="472">
        <v>0</v>
      </c>
      <c r="L628" s="102">
        <f>IF(K628&gt;0,$N$2,0)</f>
        <v>0</v>
      </c>
      <c r="M628" s="101">
        <f>K628+L628</f>
        <v>0</v>
      </c>
      <c r="N628" s="101">
        <f>M628*I628</f>
        <v>0</v>
      </c>
      <c r="O628" s="103">
        <f>M628/F628</f>
        <v>0</v>
      </c>
      <c r="P628" s="924"/>
      <c r="Q628" s="1026"/>
      <c r="R628" s="1026"/>
      <c r="S628" s="1026"/>
      <c r="T628" s="1026"/>
      <c r="U628" s="1026"/>
      <c r="V628" s="1026"/>
      <c r="W628" s="1026"/>
      <c r="X628" s="1026"/>
      <c r="Y628" s="131"/>
      <c r="Z628" s="1026"/>
      <c r="AA628" s="926"/>
      <c r="AB628" s="979"/>
      <c r="AC628" s="983"/>
      <c r="AD628" s="983"/>
      <c r="AE628" s="983"/>
      <c r="AF628" s="983"/>
      <c r="AG628" s="984"/>
      <c r="AH628" s="908"/>
    </row>
    <row r="629" spans="1:34" ht="13.5" customHeight="1" thickBot="1" x14ac:dyDescent="0.3">
      <c r="A629" s="549"/>
      <c r="B629" s="563"/>
      <c r="C629" s="563"/>
      <c r="D629" s="677"/>
      <c r="E629" s="575"/>
      <c r="F629" s="574"/>
      <c r="G629" s="551"/>
      <c r="H629" s="257"/>
      <c r="I629" s="433"/>
      <c r="J629" s="473"/>
      <c r="K629" s="474"/>
      <c r="L629" s="194"/>
      <c r="M629" s="194"/>
      <c r="N629" s="194"/>
      <c r="O629" s="73"/>
      <c r="P629" s="924"/>
      <c r="Q629" s="1027"/>
      <c r="R629" s="1027"/>
      <c r="S629" s="1027"/>
      <c r="T629" s="1027"/>
      <c r="U629" s="1027"/>
      <c r="V629" s="1027"/>
      <c r="W629" s="1027"/>
      <c r="X629" s="1027"/>
      <c r="Y629" s="132"/>
      <c r="Z629" s="1027"/>
      <c r="AA629" s="926"/>
      <c r="AB629" s="1057"/>
      <c r="AC629" s="1058"/>
      <c r="AD629" s="1058"/>
      <c r="AE629" s="1058"/>
      <c r="AF629" s="1058"/>
      <c r="AG629" s="1065"/>
      <c r="AH629" s="908"/>
    </row>
    <row r="630" spans="1:34" ht="13.5" customHeight="1" thickBot="1" x14ac:dyDescent="0.3">
      <c r="A630" s="571">
        <v>78840</v>
      </c>
      <c r="B630" s="556" t="s">
        <v>737</v>
      </c>
      <c r="C630" s="538" t="s">
        <v>78</v>
      </c>
      <c r="D630" s="540"/>
      <c r="E630" s="560" t="s">
        <v>738</v>
      </c>
      <c r="F630" s="317">
        <v>20</v>
      </c>
      <c r="G630" s="544" t="s">
        <v>50</v>
      </c>
      <c r="H630" s="254">
        <v>0</v>
      </c>
      <c r="I630" s="26"/>
      <c r="J630" s="485"/>
      <c r="K630" s="486"/>
      <c r="L630" s="68"/>
      <c r="M630" s="31"/>
      <c r="N630" s="31"/>
      <c r="O630" s="70"/>
      <c r="P630" s="924"/>
      <c r="Q630" s="253">
        <f>AA630*2</f>
        <v>1256</v>
      </c>
      <c r="R630" s="925">
        <v>1679</v>
      </c>
      <c r="S630" s="925">
        <v>1278</v>
      </c>
      <c r="T630" s="965">
        <v>1183</v>
      </c>
      <c r="U630" s="965">
        <v>1248</v>
      </c>
      <c r="V630" s="965">
        <v>878</v>
      </c>
      <c r="W630" s="925">
        <v>1734</v>
      </c>
      <c r="X630" s="254">
        <v>1396</v>
      </c>
      <c r="Y630" s="123">
        <v>1087</v>
      </c>
      <c r="Z630" s="254">
        <v>1160</v>
      </c>
      <c r="AA630" s="926">
        <f>SUM(AB630:AG630)</f>
        <v>628</v>
      </c>
      <c r="AB630" s="1039">
        <v>60</v>
      </c>
      <c r="AC630" s="1040">
        <v>244</v>
      </c>
      <c r="AD630" s="1040">
        <v>70</v>
      </c>
      <c r="AE630" s="1040">
        <v>12</v>
      </c>
      <c r="AF630" s="1040">
        <v>105</v>
      </c>
      <c r="AG630" s="1042">
        <v>137</v>
      </c>
      <c r="AH630" s="908"/>
    </row>
    <row r="631" spans="1:34" ht="12.75" customHeight="1" x14ac:dyDescent="0.25">
      <c r="A631" s="541" t="s">
        <v>51</v>
      </c>
      <c r="B631" s="544" t="s">
        <v>739</v>
      </c>
      <c r="C631" s="721"/>
      <c r="D631" s="721"/>
      <c r="E631" s="650" t="s">
        <v>738</v>
      </c>
      <c r="F631" s="628">
        <v>20</v>
      </c>
      <c r="G631" s="542" t="s">
        <v>50</v>
      </c>
      <c r="H631" s="342"/>
      <c r="I631" s="427">
        <f>$H$630*$F$630/F631</f>
        <v>0</v>
      </c>
      <c r="J631" s="461"/>
      <c r="K631" s="462">
        <v>0</v>
      </c>
      <c r="L631" s="41">
        <f>IF(K631&gt;0,$N$2,0)</f>
        <v>0</v>
      </c>
      <c r="M631" s="38">
        <f>K631+L631</f>
        <v>0</v>
      </c>
      <c r="N631" s="38">
        <f>M631*I631</f>
        <v>0</v>
      </c>
      <c r="O631" s="44">
        <f>M631/F631</f>
        <v>0</v>
      </c>
      <c r="P631" s="924"/>
      <c r="Q631" s="1080"/>
      <c r="R631" s="1080"/>
      <c r="S631" s="1080"/>
      <c r="T631" s="1080"/>
      <c r="U631" s="1080"/>
      <c r="V631" s="1080"/>
      <c r="W631" s="1080"/>
      <c r="X631" s="1080"/>
      <c r="Y631" s="187"/>
      <c r="Z631" s="1080"/>
      <c r="AA631" s="926"/>
      <c r="AB631" s="979"/>
      <c r="AC631" s="983"/>
      <c r="AD631" s="983"/>
      <c r="AE631" s="983"/>
      <c r="AF631" s="983"/>
      <c r="AG631" s="984"/>
      <c r="AH631" s="908"/>
    </row>
    <row r="632" spans="1:34" ht="13.5" customHeight="1" thickBot="1" x14ac:dyDescent="0.3">
      <c r="A632" s="549"/>
      <c r="B632" s="563"/>
      <c r="C632" s="563"/>
      <c r="D632" s="574"/>
      <c r="E632" s="575"/>
      <c r="F632" s="574"/>
      <c r="G632" s="563"/>
      <c r="H632" s="257"/>
      <c r="I632" s="448"/>
      <c r="J632" s="492" t="s">
        <v>107</v>
      </c>
      <c r="K632" s="470"/>
      <c r="L632" s="50"/>
      <c r="M632" s="50"/>
      <c r="N632" s="50"/>
      <c r="O632" s="56"/>
      <c r="P632" s="924"/>
      <c r="Q632" s="1027"/>
      <c r="R632" s="1027"/>
      <c r="S632" s="1027"/>
      <c r="T632" s="1027"/>
      <c r="U632" s="1027"/>
      <c r="V632" s="1027"/>
      <c r="W632" s="1027"/>
      <c r="X632" s="1027"/>
      <c r="Y632" s="132"/>
      <c r="Z632" s="1027"/>
      <c r="AA632" s="926"/>
      <c r="AB632" s="1057"/>
      <c r="AC632" s="1058"/>
      <c r="AD632" s="1058"/>
      <c r="AE632" s="1058"/>
      <c r="AF632" s="1058"/>
      <c r="AG632" s="1065"/>
      <c r="AH632" s="908"/>
    </row>
    <row r="633" spans="1:34" ht="13.5" customHeight="1" thickBot="1" x14ac:dyDescent="0.3">
      <c r="A633" s="555">
        <v>78845</v>
      </c>
      <c r="B633" s="567" t="s">
        <v>740</v>
      </c>
      <c r="C633" s="538" t="s">
        <v>78</v>
      </c>
      <c r="D633" s="791"/>
      <c r="E633" s="560" t="s">
        <v>738</v>
      </c>
      <c r="F633" s="317">
        <v>20</v>
      </c>
      <c r="G633" s="544" t="s">
        <v>50</v>
      </c>
      <c r="H633" s="254">
        <v>5</v>
      </c>
      <c r="I633" s="26"/>
      <c r="J633" s="485"/>
      <c r="K633" s="486"/>
      <c r="L633" s="68"/>
      <c r="M633" s="31"/>
      <c r="N633" s="31"/>
      <c r="O633" s="70"/>
      <c r="P633" s="924"/>
      <c r="Q633" s="253">
        <f>AA633*2</f>
        <v>778</v>
      </c>
      <c r="R633" s="925">
        <v>675</v>
      </c>
      <c r="S633" s="925">
        <v>668</v>
      </c>
      <c r="T633" s="965">
        <v>503</v>
      </c>
      <c r="U633" s="965">
        <v>628</v>
      </c>
      <c r="V633" s="965">
        <v>540</v>
      </c>
      <c r="W633" s="925">
        <v>744</v>
      </c>
      <c r="X633" s="254">
        <v>944</v>
      </c>
      <c r="Y633" s="123">
        <v>792</v>
      </c>
      <c r="Z633" s="254">
        <v>696</v>
      </c>
      <c r="AA633" s="926">
        <f>SUM(AB633:AG633)</f>
        <v>389</v>
      </c>
      <c r="AB633" s="1039">
        <v>0</v>
      </c>
      <c r="AC633" s="1040">
        <v>331</v>
      </c>
      <c r="AD633" s="1040">
        <v>17</v>
      </c>
      <c r="AE633" s="1040">
        <v>31</v>
      </c>
      <c r="AF633" s="1040">
        <v>10</v>
      </c>
      <c r="AG633" s="1042">
        <v>0</v>
      </c>
      <c r="AH633" s="908"/>
    </row>
    <row r="634" spans="1:34" ht="12.75" customHeight="1" x14ac:dyDescent="0.25">
      <c r="A634" s="541" t="s">
        <v>51</v>
      </c>
      <c r="B634" s="544" t="s">
        <v>739</v>
      </c>
      <c r="C634" s="721"/>
      <c r="D634" s="721"/>
      <c r="E634" s="650" t="s">
        <v>738</v>
      </c>
      <c r="F634" s="628">
        <v>20</v>
      </c>
      <c r="G634" s="542" t="s">
        <v>50</v>
      </c>
      <c r="H634" s="264"/>
      <c r="I634" s="427">
        <f>$H$633*$F$633/F634</f>
        <v>5</v>
      </c>
      <c r="J634" s="461" t="s">
        <v>107</v>
      </c>
      <c r="K634" s="462">
        <v>0</v>
      </c>
      <c r="L634" s="41">
        <f>IF(K634&gt;0,$N$2,0)</f>
        <v>0</v>
      </c>
      <c r="M634" s="38">
        <f>K634+L634</f>
        <v>0</v>
      </c>
      <c r="N634" s="38">
        <f>M634*I634</f>
        <v>0</v>
      </c>
      <c r="O634" s="44">
        <f>M634/F634</f>
        <v>0</v>
      </c>
      <c r="P634" s="924"/>
      <c r="Q634" s="1025"/>
      <c r="R634" s="1025"/>
      <c r="S634" s="1025"/>
      <c r="T634" s="1025"/>
      <c r="U634" s="1025"/>
      <c r="V634" s="1025"/>
      <c r="W634" s="1025"/>
      <c r="X634" s="1025"/>
      <c r="Y634" s="130"/>
      <c r="Z634" s="1025"/>
      <c r="AA634" s="926"/>
      <c r="AB634" s="979"/>
      <c r="AC634" s="983"/>
      <c r="AD634" s="983"/>
      <c r="AE634" s="983"/>
      <c r="AF634" s="983"/>
      <c r="AG634" s="984"/>
      <c r="AH634" s="908"/>
    </row>
    <row r="635" spans="1:34" ht="12.75" customHeight="1" x14ac:dyDescent="0.25">
      <c r="A635" s="541"/>
      <c r="B635" s="635"/>
      <c r="C635" s="542" t="s">
        <v>741</v>
      </c>
      <c r="D635" s="781">
        <v>223276</v>
      </c>
      <c r="E635" s="560" t="s">
        <v>738</v>
      </c>
      <c r="F635" s="317">
        <v>20</v>
      </c>
      <c r="G635" s="542" t="s">
        <v>50</v>
      </c>
      <c r="H635" s="259"/>
      <c r="I635" s="427">
        <f>$H$633*$F$633/F635</f>
        <v>5</v>
      </c>
      <c r="J635" s="461" t="s">
        <v>107</v>
      </c>
      <c r="K635" s="462">
        <v>0</v>
      </c>
      <c r="L635" s="41">
        <f>IF(K635&gt;0,$N$2,0)</f>
        <v>0</v>
      </c>
      <c r="M635" s="38">
        <f>K635+L635</f>
        <v>0</v>
      </c>
      <c r="N635" s="38">
        <f>M635*I635</f>
        <v>0</v>
      </c>
      <c r="O635" s="44">
        <f>M635/F635</f>
        <v>0</v>
      </c>
      <c r="P635" s="924"/>
      <c r="Q635" s="1026"/>
      <c r="R635" s="1026"/>
      <c r="S635" s="1026"/>
      <c r="T635" s="1026"/>
      <c r="U635" s="1026"/>
      <c r="V635" s="1026"/>
      <c r="W635" s="1026"/>
      <c r="X635" s="1026"/>
      <c r="Y635" s="131"/>
      <c r="Z635" s="1026"/>
      <c r="AA635" s="926"/>
      <c r="AB635" s="979"/>
      <c r="AC635" s="983"/>
      <c r="AD635" s="983"/>
      <c r="AE635" s="983"/>
      <c r="AF635" s="983"/>
      <c r="AG635" s="984"/>
      <c r="AH635" s="908"/>
    </row>
    <row r="636" spans="1:34" ht="13.5" customHeight="1" thickBot="1" x14ac:dyDescent="0.3">
      <c r="A636" s="549"/>
      <c r="B636" s="563"/>
      <c r="C636" s="551"/>
      <c r="D636" s="677"/>
      <c r="E636" s="553"/>
      <c r="F636" s="554"/>
      <c r="G636" s="551"/>
      <c r="H636" s="257"/>
      <c r="I636" s="433"/>
      <c r="J636" s="473"/>
      <c r="K636" s="474"/>
      <c r="L636" s="194"/>
      <c r="M636" s="194"/>
      <c r="N636" s="194"/>
      <c r="O636" s="73"/>
      <c r="P636" s="924"/>
      <c r="Q636" s="1027"/>
      <c r="R636" s="1027"/>
      <c r="S636" s="1027"/>
      <c r="T636" s="1027"/>
      <c r="U636" s="1027"/>
      <c r="V636" s="1027"/>
      <c r="W636" s="1027"/>
      <c r="X636" s="1027"/>
      <c r="Y636" s="132"/>
      <c r="Z636" s="1027"/>
      <c r="AA636" s="926"/>
      <c r="AB636" s="1057"/>
      <c r="AC636" s="1058"/>
      <c r="AD636" s="1058"/>
      <c r="AE636" s="1058"/>
      <c r="AF636" s="1058"/>
      <c r="AG636" s="1065"/>
      <c r="AH636" s="908"/>
    </row>
    <row r="637" spans="1:34" ht="13.5" customHeight="1" thickBot="1" x14ac:dyDescent="0.3">
      <c r="A637" s="555">
        <v>78850</v>
      </c>
      <c r="B637" s="567" t="s">
        <v>742</v>
      </c>
      <c r="C637" s="538" t="s">
        <v>78</v>
      </c>
      <c r="D637" s="540"/>
      <c r="E637" s="560" t="s">
        <v>743</v>
      </c>
      <c r="F637" s="317">
        <v>72</v>
      </c>
      <c r="G637" s="544" t="s">
        <v>50</v>
      </c>
      <c r="H637" s="254">
        <v>0</v>
      </c>
      <c r="I637" s="26"/>
      <c r="J637" s="485"/>
      <c r="K637" s="486"/>
      <c r="L637" s="68"/>
      <c r="M637" s="31"/>
      <c r="N637" s="31"/>
      <c r="O637" s="70"/>
      <c r="P637" s="924"/>
      <c r="Q637" s="253">
        <f>AA637*2</f>
        <v>1430</v>
      </c>
      <c r="R637" s="925">
        <v>1125</v>
      </c>
      <c r="S637" s="925">
        <v>1204</v>
      </c>
      <c r="T637" s="965">
        <v>938</v>
      </c>
      <c r="U637" s="965">
        <v>414</v>
      </c>
      <c r="V637" s="965">
        <v>486</v>
      </c>
      <c r="W637" s="925">
        <v>1418</v>
      </c>
      <c r="X637" s="254">
        <v>618</v>
      </c>
      <c r="Y637" s="123">
        <v>581</v>
      </c>
      <c r="Z637" s="254">
        <v>561</v>
      </c>
      <c r="AA637" s="926">
        <f>SUM(AB637:AG637)</f>
        <v>715</v>
      </c>
      <c r="AB637" s="1039">
        <v>106</v>
      </c>
      <c r="AC637" s="1040">
        <v>239</v>
      </c>
      <c r="AD637" s="1040">
        <v>5</v>
      </c>
      <c r="AE637" s="1040">
        <v>39</v>
      </c>
      <c r="AF637" s="1040">
        <v>59</v>
      </c>
      <c r="AG637" s="1042">
        <v>267</v>
      </c>
      <c r="AH637" s="908"/>
    </row>
    <row r="638" spans="1:34" ht="12.75" customHeight="1" x14ac:dyDescent="0.25">
      <c r="A638" s="541" t="s">
        <v>51</v>
      </c>
      <c r="B638" s="542" t="s">
        <v>744</v>
      </c>
      <c r="C638" s="721"/>
      <c r="D638" s="721"/>
      <c r="E638" s="650" t="s">
        <v>743</v>
      </c>
      <c r="F638" s="628">
        <v>72</v>
      </c>
      <c r="G638" s="544" t="s">
        <v>50</v>
      </c>
      <c r="H638" s="259"/>
      <c r="I638" s="427">
        <f>$H$637*$F$637/F638</f>
        <v>0</v>
      </c>
      <c r="J638" s="461" t="s">
        <v>107</v>
      </c>
      <c r="K638" s="462">
        <v>0</v>
      </c>
      <c r="L638" s="41">
        <f>IF(K638&gt;0,$N$2,0)</f>
        <v>0</v>
      </c>
      <c r="M638" s="38">
        <f>K638+L638</f>
        <v>0</v>
      </c>
      <c r="N638" s="38">
        <f>M638*I638</f>
        <v>0</v>
      </c>
      <c r="O638" s="44">
        <f>M638/F638</f>
        <v>0</v>
      </c>
      <c r="P638" s="924"/>
      <c r="Q638" s="1026"/>
      <c r="R638" s="1026"/>
      <c r="S638" s="1026"/>
      <c r="T638" s="1026"/>
      <c r="U638" s="1026"/>
      <c r="V638" s="1026"/>
      <c r="W638" s="1026"/>
      <c r="X638" s="1026"/>
      <c r="Y638" s="131"/>
      <c r="Z638" s="1026"/>
      <c r="AA638" s="926"/>
      <c r="AB638" s="979"/>
      <c r="AC638" s="983"/>
      <c r="AD638" s="983"/>
      <c r="AE638" s="983"/>
      <c r="AF638" s="983"/>
      <c r="AG638" s="984"/>
      <c r="AH638" s="908"/>
    </row>
    <row r="639" spans="1:34" ht="13.5" customHeight="1" thickBot="1" x14ac:dyDescent="0.3">
      <c r="A639" s="549"/>
      <c r="B639" s="563"/>
      <c r="C639" s="551"/>
      <c r="D639" s="574"/>
      <c r="E639" s="553"/>
      <c r="F639" s="554"/>
      <c r="G639" s="551"/>
      <c r="H639" s="257"/>
      <c r="I639" s="448"/>
      <c r="J639" s="492"/>
      <c r="K639" s="505"/>
      <c r="L639" s="50"/>
      <c r="M639" s="194"/>
      <c r="N639" s="194"/>
      <c r="O639" s="73"/>
      <c r="P639" s="924"/>
      <c r="Q639" s="1027"/>
      <c r="R639" s="1027"/>
      <c r="S639" s="1027"/>
      <c r="T639" s="1027"/>
      <c r="U639" s="1027"/>
      <c r="V639" s="1027"/>
      <c r="W639" s="1027"/>
      <c r="X639" s="1027"/>
      <c r="Y639" s="132"/>
      <c r="Z639" s="1027"/>
      <c r="AA639" s="926"/>
      <c r="AB639" s="1057"/>
      <c r="AC639" s="1058"/>
      <c r="AD639" s="1058"/>
      <c r="AE639" s="1058"/>
      <c r="AF639" s="1058"/>
      <c r="AG639" s="1065"/>
      <c r="AH639" s="908"/>
    </row>
    <row r="640" spans="1:34" ht="13.5" customHeight="1" thickBot="1" x14ac:dyDescent="0.3">
      <c r="A640" s="571">
        <v>78855</v>
      </c>
      <c r="B640" s="556" t="s">
        <v>745</v>
      </c>
      <c r="C640" s="538" t="s">
        <v>78</v>
      </c>
      <c r="D640" s="540"/>
      <c r="E640" s="560" t="s">
        <v>746</v>
      </c>
      <c r="F640" s="317">
        <v>120</v>
      </c>
      <c r="G640" s="542" t="s">
        <v>50</v>
      </c>
      <c r="H640" s="254">
        <v>10</v>
      </c>
      <c r="I640" s="26"/>
      <c r="J640" s="485"/>
      <c r="K640" s="486"/>
      <c r="L640" s="68"/>
      <c r="M640" s="31"/>
      <c r="N640" s="31"/>
      <c r="O640" s="70"/>
      <c r="P640" s="924"/>
      <c r="Q640" s="253">
        <f>AA640*2</f>
        <v>816</v>
      </c>
      <c r="R640" s="925">
        <v>825</v>
      </c>
      <c r="S640" s="925">
        <v>676</v>
      </c>
      <c r="T640" s="965">
        <v>557</v>
      </c>
      <c r="U640" s="965">
        <v>666</v>
      </c>
      <c r="V640" s="965">
        <v>569</v>
      </c>
      <c r="W640" s="925">
        <v>1092</v>
      </c>
      <c r="X640" s="254">
        <v>1222</v>
      </c>
      <c r="Y640" s="123">
        <v>808</v>
      </c>
      <c r="Z640" s="254">
        <v>778</v>
      </c>
      <c r="AA640" s="926">
        <f>SUM(AB640:AG640)</f>
        <v>408</v>
      </c>
      <c r="AB640" s="1039">
        <v>42</v>
      </c>
      <c r="AC640" s="1040">
        <v>118</v>
      </c>
      <c r="AD640" s="1040">
        <v>8</v>
      </c>
      <c r="AE640" s="1040">
        <v>0</v>
      </c>
      <c r="AF640" s="1040">
        <v>200</v>
      </c>
      <c r="AG640" s="1042">
        <v>40</v>
      </c>
      <c r="AH640" s="908"/>
    </row>
    <row r="641" spans="1:34" ht="12.75" customHeight="1" x14ac:dyDescent="0.25">
      <c r="A641" s="541" t="s">
        <v>51</v>
      </c>
      <c r="B641" s="544" t="s">
        <v>747</v>
      </c>
      <c r="C641" s="721"/>
      <c r="D641" s="721"/>
      <c r="E641" s="650" t="s">
        <v>746</v>
      </c>
      <c r="F641" s="628">
        <v>120</v>
      </c>
      <c r="G641" s="542" t="s">
        <v>50</v>
      </c>
      <c r="H641" s="274"/>
      <c r="I641" s="427">
        <f>$H$640*$F$640/F641</f>
        <v>10</v>
      </c>
      <c r="J641" s="461" t="s">
        <v>107</v>
      </c>
      <c r="K641" s="462">
        <v>0</v>
      </c>
      <c r="L641" s="41">
        <f>IF(K641&gt;0,$N$2,0)</f>
        <v>0</v>
      </c>
      <c r="M641" s="38">
        <f>K641+L641</f>
        <v>0</v>
      </c>
      <c r="N641" s="38">
        <f>M641*I641</f>
        <v>0</v>
      </c>
      <c r="O641" s="44">
        <f>M641/F641</f>
        <v>0</v>
      </c>
      <c r="P641" s="924"/>
      <c r="Q641" s="1025"/>
      <c r="R641" s="1025"/>
      <c r="S641" s="1025"/>
      <c r="T641" s="1025"/>
      <c r="U641" s="1025"/>
      <c r="V641" s="1025"/>
      <c r="W641" s="1025"/>
      <c r="X641" s="1025"/>
      <c r="Y641" s="130"/>
      <c r="Z641" s="1025"/>
      <c r="AA641" s="926"/>
      <c r="AB641" s="979"/>
      <c r="AC641" s="983"/>
      <c r="AD641" s="983"/>
      <c r="AE641" s="983"/>
      <c r="AF641" s="983"/>
      <c r="AG641" s="984"/>
      <c r="AH641" s="908"/>
    </row>
    <row r="642" spans="1:34" ht="12.75" customHeight="1" x14ac:dyDescent="0.25">
      <c r="A642" s="572"/>
      <c r="B642" s="542"/>
      <c r="C642" s="544" t="s">
        <v>748</v>
      </c>
      <c r="D642" s="791">
        <v>35260294</v>
      </c>
      <c r="E642" s="560" t="s">
        <v>746</v>
      </c>
      <c r="F642" s="317">
        <v>120</v>
      </c>
      <c r="G642" s="542" t="s">
        <v>50</v>
      </c>
      <c r="H642" s="259"/>
      <c r="I642" s="427">
        <f>$H$640*$F$640/F642</f>
        <v>10</v>
      </c>
      <c r="J642" s="461"/>
      <c r="K642" s="462">
        <v>0</v>
      </c>
      <c r="L642" s="41">
        <f>IF(K642&gt;0,$N$2,0)</f>
        <v>0</v>
      </c>
      <c r="M642" s="38">
        <f>K642+L642</f>
        <v>0</v>
      </c>
      <c r="N642" s="38">
        <f>I642*M642</f>
        <v>0</v>
      </c>
      <c r="O642" s="44">
        <f>M642/F634</f>
        <v>0</v>
      </c>
      <c r="P642" s="924"/>
      <c r="Q642" s="1026"/>
      <c r="R642" s="1026"/>
      <c r="S642" s="1026"/>
      <c r="T642" s="1026"/>
      <c r="U642" s="1026"/>
      <c r="V642" s="1026"/>
      <c r="W642" s="1026"/>
      <c r="X642" s="1026"/>
      <c r="Y642" s="131"/>
      <c r="Z642" s="1026"/>
      <c r="AA642" s="926"/>
      <c r="AB642" s="979"/>
      <c r="AC642" s="983"/>
      <c r="AD642" s="983"/>
      <c r="AE642" s="983"/>
      <c r="AF642" s="983"/>
      <c r="AG642" s="984"/>
      <c r="AH642" s="908"/>
    </row>
    <row r="643" spans="1:34" ht="12.75" customHeight="1" x14ac:dyDescent="0.25">
      <c r="A643" s="572"/>
      <c r="B643" s="542"/>
      <c r="C643" s="542" t="s">
        <v>749</v>
      </c>
      <c r="D643" s="781"/>
      <c r="E643" s="560" t="s">
        <v>746</v>
      </c>
      <c r="F643" s="317">
        <v>120</v>
      </c>
      <c r="G643" s="542" t="s">
        <v>50</v>
      </c>
      <c r="H643" s="259"/>
      <c r="I643" s="427">
        <f>$H$640*$F$640/F643</f>
        <v>10</v>
      </c>
      <c r="J643" s="461"/>
      <c r="K643" s="462">
        <v>0</v>
      </c>
      <c r="L643" s="41">
        <f>IF(K643&gt;0,$N$2,0)</f>
        <v>0</v>
      </c>
      <c r="M643" s="38">
        <f>K643+L643</f>
        <v>0</v>
      </c>
      <c r="N643" s="38">
        <f>I643*M643</f>
        <v>0</v>
      </c>
      <c r="O643" s="44">
        <f>M643/F635</f>
        <v>0</v>
      </c>
      <c r="P643" s="924"/>
      <c r="Q643" s="1026"/>
      <c r="R643" s="1026"/>
      <c r="S643" s="1026"/>
      <c r="T643" s="1026"/>
      <c r="U643" s="1026"/>
      <c r="V643" s="1026"/>
      <c r="W643" s="1026"/>
      <c r="X643" s="1026"/>
      <c r="Y643" s="131"/>
      <c r="Z643" s="1026"/>
      <c r="AA643" s="926"/>
      <c r="AB643" s="979"/>
      <c r="AC643" s="983"/>
      <c r="AD643" s="983"/>
      <c r="AE643" s="983"/>
      <c r="AF643" s="983"/>
      <c r="AG643" s="984"/>
      <c r="AH643" s="908"/>
    </row>
    <row r="644" spans="1:34" ht="13.5" customHeight="1" thickBot="1" x14ac:dyDescent="0.3">
      <c r="A644" s="572"/>
      <c r="B644" s="816"/>
      <c r="C644" s="551"/>
      <c r="D644" s="421"/>
      <c r="E644" s="553"/>
      <c r="F644" s="554"/>
      <c r="G644" s="832"/>
      <c r="H644" s="255"/>
      <c r="I644" s="427"/>
      <c r="J644" s="482"/>
      <c r="K644" s="468"/>
      <c r="L644" s="38"/>
      <c r="M644" s="101"/>
      <c r="N644" s="38"/>
      <c r="O644" s="44"/>
      <c r="P644" s="924"/>
      <c r="Q644" s="1026"/>
      <c r="R644" s="1026"/>
      <c r="S644" s="1026"/>
      <c r="T644" s="1026"/>
      <c r="U644" s="1026"/>
      <c r="V644" s="1026"/>
      <c r="W644" s="1026"/>
      <c r="X644" s="1026"/>
      <c r="Y644" s="131"/>
      <c r="Z644" s="1026"/>
      <c r="AA644" s="926"/>
      <c r="AB644" s="1057"/>
      <c r="AC644" s="1058"/>
      <c r="AD644" s="1058"/>
      <c r="AE644" s="1058"/>
      <c r="AF644" s="1058"/>
      <c r="AG644" s="1065"/>
      <c r="AH644" s="908"/>
    </row>
    <row r="645" spans="1:34" ht="13.5" customHeight="1" thickBot="1" x14ac:dyDescent="0.3">
      <c r="A645" s="672">
        <v>78860</v>
      </c>
      <c r="B645" s="556" t="s">
        <v>750</v>
      </c>
      <c r="C645" s="538" t="s">
        <v>751</v>
      </c>
      <c r="D645" s="540">
        <v>9999</v>
      </c>
      <c r="E645" s="803" t="s">
        <v>613</v>
      </c>
      <c r="F645" s="804">
        <v>100</v>
      </c>
      <c r="G645" s="805" t="s">
        <v>50</v>
      </c>
      <c r="H645" s="253">
        <v>25</v>
      </c>
      <c r="I645" s="436">
        <f>$H$645*$F$645/F645</f>
        <v>25</v>
      </c>
      <c r="J645" s="459"/>
      <c r="K645" s="460">
        <v>0</v>
      </c>
      <c r="L645" s="86">
        <f>IF(K645&gt;0,$N$2,0)</f>
        <v>0</v>
      </c>
      <c r="M645" s="113">
        <f>K645+L645</f>
        <v>0</v>
      </c>
      <c r="N645" s="85">
        <f>M645*I645</f>
        <v>0</v>
      </c>
      <c r="O645" s="87">
        <f>M645/F645</f>
        <v>0</v>
      </c>
      <c r="P645" s="924"/>
      <c r="Q645" s="253">
        <f>AA645*2</f>
        <v>2512</v>
      </c>
      <c r="R645" s="253">
        <v>3769</v>
      </c>
      <c r="S645" s="253">
        <v>1900</v>
      </c>
      <c r="T645" s="965">
        <v>1839</v>
      </c>
      <c r="U645" s="965">
        <v>1328</v>
      </c>
      <c r="V645" s="965">
        <v>1995</v>
      </c>
      <c r="W645" s="253">
        <v>3210</v>
      </c>
      <c r="X645" s="253">
        <v>3066</v>
      </c>
      <c r="Y645" s="122">
        <v>2771</v>
      </c>
      <c r="Z645" s="253">
        <v>2768</v>
      </c>
      <c r="AA645" s="926">
        <f>SUM(AB645:AG645)</f>
        <v>1256</v>
      </c>
      <c r="AB645" s="1039">
        <v>72</v>
      </c>
      <c r="AC645" s="1040">
        <v>731</v>
      </c>
      <c r="AD645" s="1040">
        <v>125</v>
      </c>
      <c r="AE645" s="1040">
        <v>83</v>
      </c>
      <c r="AF645" s="1040">
        <v>243</v>
      </c>
      <c r="AG645" s="1042">
        <v>2</v>
      </c>
      <c r="AH645" s="908"/>
    </row>
    <row r="646" spans="1:34" ht="12.75" customHeight="1" x14ac:dyDescent="0.25">
      <c r="A646" s="541" t="s">
        <v>51</v>
      </c>
      <c r="B646" s="635"/>
      <c r="C646" s="542" t="s">
        <v>752</v>
      </c>
      <c r="D646" s="317" t="s">
        <v>753</v>
      </c>
      <c r="E646" s="560" t="s">
        <v>754</v>
      </c>
      <c r="F646" s="317">
        <v>175</v>
      </c>
      <c r="G646" s="542" t="s">
        <v>704</v>
      </c>
      <c r="H646" s="275"/>
      <c r="I646" s="427">
        <f>$H$645*$F$645/F646</f>
        <v>14.285714285714286</v>
      </c>
      <c r="J646" s="461"/>
      <c r="K646" s="462">
        <v>0</v>
      </c>
      <c r="L646" s="41">
        <f>IF(K646&gt;0,$N$2,0)</f>
        <v>0</v>
      </c>
      <c r="M646" s="38">
        <f>K646+L646</f>
        <v>0</v>
      </c>
      <c r="N646" s="38">
        <f>M646*I646</f>
        <v>0</v>
      </c>
      <c r="O646" s="44">
        <f>M646/F646</f>
        <v>0</v>
      </c>
      <c r="P646" s="924"/>
      <c r="Q646" s="1026"/>
      <c r="R646" s="1026"/>
      <c r="S646" s="1026"/>
      <c r="T646" s="1026"/>
      <c r="U646" s="1026"/>
      <c r="V646" s="1026"/>
      <c r="W646" s="1026"/>
      <c r="X646" s="1026"/>
      <c r="Y646" s="131"/>
      <c r="Z646" s="1026"/>
      <c r="AA646" s="926"/>
      <c r="AB646" s="979"/>
      <c r="AC646" s="983"/>
      <c r="AD646" s="983"/>
      <c r="AE646" s="983"/>
      <c r="AF646" s="983"/>
      <c r="AG646" s="984"/>
      <c r="AH646" s="908"/>
    </row>
    <row r="647" spans="1:34" ht="12.75" customHeight="1" x14ac:dyDescent="0.25">
      <c r="A647" s="541"/>
      <c r="B647" s="635"/>
      <c r="C647" s="542" t="s">
        <v>755</v>
      </c>
      <c r="D647" s="317">
        <v>9150</v>
      </c>
      <c r="E647" s="560" t="s">
        <v>756</v>
      </c>
      <c r="F647" s="317">
        <v>200</v>
      </c>
      <c r="G647" s="542" t="s">
        <v>704</v>
      </c>
      <c r="H647" s="275"/>
      <c r="I647" s="427">
        <f>$H$645*$F$645/F647</f>
        <v>12.5</v>
      </c>
      <c r="J647" s="461"/>
      <c r="K647" s="462">
        <v>0</v>
      </c>
      <c r="L647" s="41">
        <f>IF(K647&gt;0,$N$2,0)</f>
        <v>0</v>
      </c>
      <c r="M647" s="38">
        <f>K647+L647</f>
        <v>0</v>
      </c>
      <c r="N647" s="38">
        <f>M647*I647</f>
        <v>0</v>
      </c>
      <c r="O647" s="44">
        <f>M647/F647</f>
        <v>0</v>
      </c>
      <c r="P647" s="924"/>
      <c r="Q647" s="1026"/>
      <c r="R647" s="1026"/>
      <c r="S647" s="1026"/>
      <c r="T647" s="1026"/>
      <c r="U647" s="1026"/>
      <c r="V647" s="1026"/>
      <c r="W647" s="1026"/>
      <c r="X647" s="1026"/>
      <c r="Y647" s="131"/>
      <c r="Z647" s="1026"/>
      <c r="AA647" s="926"/>
      <c r="AB647" s="979"/>
      <c r="AC647" s="983"/>
      <c r="AD647" s="983"/>
      <c r="AE647" s="983"/>
      <c r="AF647" s="983"/>
      <c r="AG647" s="984"/>
      <c r="AH647" s="908"/>
    </row>
    <row r="648" spans="1:34" ht="13.5" customHeight="1" thickBot="1" x14ac:dyDescent="0.3">
      <c r="A648" s="549"/>
      <c r="B648" s="551"/>
      <c r="C648" s="551"/>
      <c r="D648" s="574"/>
      <c r="E648" s="553"/>
      <c r="F648" s="554"/>
      <c r="G648" s="551"/>
      <c r="H648" s="257"/>
      <c r="I648" s="433"/>
      <c r="J648" s="506"/>
      <c r="K648" s="518"/>
      <c r="L648" s="194"/>
      <c r="M648" s="194"/>
      <c r="N648" s="194"/>
      <c r="O648" s="73"/>
      <c r="P648" s="924"/>
      <c r="Q648" s="1027"/>
      <c r="R648" s="1027"/>
      <c r="S648" s="1027"/>
      <c r="T648" s="1027"/>
      <c r="U648" s="1027"/>
      <c r="V648" s="1027"/>
      <c r="W648" s="1027"/>
      <c r="X648" s="1027"/>
      <c r="Y648" s="132"/>
      <c r="Z648" s="1027"/>
      <c r="AA648" s="926"/>
      <c r="AB648" s="1057"/>
      <c r="AC648" s="1058"/>
      <c r="AD648" s="1058"/>
      <c r="AE648" s="1058"/>
      <c r="AF648" s="1058"/>
      <c r="AG648" s="1065"/>
      <c r="AH648" s="908"/>
    </row>
    <row r="649" spans="1:34" ht="13.5" customHeight="1" thickBot="1" x14ac:dyDescent="0.3">
      <c r="A649" s="555">
        <v>78865</v>
      </c>
      <c r="B649" s="567" t="s">
        <v>757</v>
      </c>
      <c r="C649" s="538" t="s">
        <v>78</v>
      </c>
      <c r="D649" s="791"/>
      <c r="E649" s="560" t="s">
        <v>613</v>
      </c>
      <c r="F649" s="317">
        <v>100</v>
      </c>
      <c r="G649" s="544" t="s">
        <v>632</v>
      </c>
      <c r="H649" s="254">
        <v>0</v>
      </c>
      <c r="I649" s="26"/>
      <c r="J649" s="485"/>
      <c r="K649" s="486"/>
      <c r="L649" s="68"/>
      <c r="M649" s="31"/>
      <c r="N649" s="31"/>
      <c r="O649" s="70"/>
      <c r="P649" s="924"/>
      <c r="Q649" s="253">
        <f>AA649*2</f>
        <v>550</v>
      </c>
      <c r="R649" s="925">
        <v>906</v>
      </c>
      <c r="S649" s="925">
        <v>742</v>
      </c>
      <c r="T649" s="965">
        <v>516</v>
      </c>
      <c r="U649" s="965">
        <v>520</v>
      </c>
      <c r="V649" s="965">
        <v>384</v>
      </c>
      <c r="W649" s="925">
        <v>760</v>
      </c>
      <c r="X649" s="254">
        <v>690</v>
      </c>
      <c r="Y649" s="123">
        <v>504</v>
      </c>
      <c r="Z649" s="254">
        <v>558</v>
      </c>
      <c r="AA649" s="926">
        <f>SUM(AB649:AG649)</f>
        <v>275</v>
      </c>
      <c r="AB649" s="1039">
        <v>0</v>
      </c>
      <c r="AC649" s="1040">
        <v>230</v>
      </c>
      <c r="AD649" s="1040">
        <v>8</v>
      </c>
      <c r="AE649" s="1040">
        <v>0</v>
      </c>
      <c r="AF649" s="1040">
        <v>31</v>
      </c>
      <c r="AG649" s="1042">
        <v>6</v>
      </c>
      <c r="AH649" s="908"/>
    </row>
    <row r="650" spans="1:34" ht="12.75" customHeight="1" x14ac:dyDescent="0.25">
      <c r="A650" s="541" t="s">
        <v>51</v>
      </c>
      <c r="B650" s="557" t="s">
        <v>758</v>
      </c>
      <c r="C650" s="721"/>
      <c r="D650" s="721"/>
      <c r="E650" s="650" t="s">
        <v>613</v>
      </c>
      <c r="F650" s="628">
        <v>100</v>
      </c>
      <c r="G650" s="542" t="s">
        <v>50</v>
      </c>
      <c r="H650" s="264"/>
      <c r="I650" s="427">
        <f>$H$649*$F$649/F650</f>
        <v>0</v>
      </c>
      <c r="J650" s="461"/>
      <c r="K650" s="462">
        <v>0</v>
      </c>
      <c r="L650" s="41">
        <f>IF(K650&gt;0,$N$2,0)</f>
        <v>0</v>
      </c>
      <c r="M650" s="201">
        <f>K650+L650</f>
        <v>0</v>
      </c>
      <c r="N650" s="201">
        <f>M650*I650</f>
        <v>0</v>
      </c>
      <c r="O650" s="44">
        <f>M650/F650</f>
        <v>0</v>
      </c>
      <c r="P650" s="924"/>
      <c r="Q650" s="1025"/>
      <c r="R650" s="1025"/>
      <c r="S650" s="1025"/>
      <c r="T650" s="1025"/>
      <c r="U650" s="1025"/>
      <c r="V650" s="1025"/>
      <c r="W650" s="1025"/>
      <c r="X650" s="1025"/>
      <c r="Y650" s="130"/>
      <c r="Z650" s="1025"/>
      <c r="AA650" s="926"/>
      <c r="AB650" s="979"/>
      <c r="AC650" s="983"/>
      <c r="AD650" s="983"/>
      <c r="AE650" s="983"/>
      <c r="AF650" s="983"/>
      <c r="AG650" s="984"/>
      <c r="AH650" s="908"/>
    </row>
    <row r="651" spans="1:34" ht="12.75" customHeight="1" x14ac:dyDescent="0.25">
      <c r="A651" s="541"/>
      <c r="B651" s="557" t="s">
        <v>759</v>
      </c>
      <c r="C651" s="564" t="s">
        <v>760</v>
      </c>
      <c r="D651" s="421" t="s">
        <v>761</v>
      </c>
      <c r="E651" s="566" t="s">
        <v>762</v>
      </c>
      <c r="F651" s="561">
        <v>100</v>
      </c>
      <c r="G651" s="564" t="s">
        <v>632</v>
      </c>
      <c r="H651" s="408"/>
      <c r="I651" s="428"/>
      <c r="J651" s="490"/>
      <c r="K651" s="527"/>
      <c r="L651" s="411"/>
      <c r="M651" s="211"/>
      <c r="N651" s="211"/>
      <c r="O651" s="412"/>
      <c r="P651" s="924"/>
      <c r="Q651" s="1026"/>
      <c r="R651" s="1026"/>
      <c r="S651" s="1026"/>
      <c r="T651" s="1026"/>
      <c r="U651" s="1026"/>
      <c r="V651" s="1026"/>
      <c r="W651" s="1026"/>
      <c r="X651" s="1026"/>
      <c r="Y651" s="131"/>
      <c r="Z651" s="1026"/>
      <c r="AA651" s="926"/>
      <c r="AB651" s="985"/>
      <c r="AC651" s="986"/>
      <c r="AD651" s="986"/>
      <c r="AE651" s="986"/>
      <c r="AF651" s="986"/>
      <c r="AG651" s="987"/>
      <c r="AH651" s="908"/>
    </row>
    <row r="652" spans="1:34" ht="13.5" customHeight="1" thickBot="1" x14ac:dyDescent="0.3">
      <c r="A652" s="549"/>
      <c r="B652" s="563"/>
      <c r="C652" s="563"/>
      <c r="D652" s="677"/>
      <c r="E652" s="575"/>
      <c r="F652" s="574"/>
      <c r="G652" s="563"/>
      <c r="H652" s="276"/>
      <c r="I652" s="448"/>
      <c r="J652" s="492"/>
      <c r="K652" s="505"/>
      <c r="L652" s="50"/>
      <c r="M652" s="194"/>
      <c r="N652" s="194"/>
      <c r="O652" s="73"/>
      <c r="P652" s="924"/>
      <c r="Q652" s="1027"/>
      <c r="R652" s="1027"/>
      <c r="S652" s="1027"/>
      <c r="T652" s="1027"/>
      <c r="U652" s="1027"/>
      <c r="V652" s="1027"/>
      <c r="W652" s="1027"/>
      <c r="X652" s="1027"/>
      <c r="Y652" s="132"/>
      <c r="Z652" s="1027"/>
      <c r="AA652" s="926"/>
      <c r="AB652" s="1057"/>
      <c r="AC652" s="1058"/>
      <c r="AD652" s="1058"/>
      <c r="AE652" s="1058"/>
      <c r="AF652" s="1058"/>
      <c r="AG652" s="1065"/>
      <c r="AH652" s="908"/>
    </row>
    <row r="653" spans="1:34" ht="15.75" customHeight="1" thickBot="1" x14ac:dyDescent="0.3">
      <c r="A653" s="555">
        <v>78870</v>
      </c>
      <c r="B653" s="567" t="s">
        <v>763</v>
      </c>
      <c r="C653" s="538" t="s">
        <v>78</v>
      </c>
      <c r="D653" s="791"/>
      <c r="E653" s="560" t="s">
        <v>613</v>
      </c>
      <c r="F653" s="317">
        <v>100</v>
      </c>
      <c r="G653" s="544" t="s">
        <v>50</v>
      </c>
      <c r="H653" s="254">
        <v>0</v>
      </c>
      <c r="I653" s="26"/>
      <c r="J653" s="485"/>
      <c r="K653" s="486"/>
      <c r="L653" s="68"/>
      <c r="M653" s="31"/>
      <c r="N653" s="31"/>
      <c r="O653" s="70"/>
      <c r="P653" s="924"/>
      <c r="Q653" s="253">
        <f>AA653*2</f>
        <v>416</v>
      </c>
      <c r="R653" s="925">
        <v>1328</v>
      </c>
      <c r="S653" s="925">
        <v>388</v>
      </c>
      <c r="T653" s="965">
        <v>285</v>
      </c>
      <c r="U653" s="965">
        <v>602</v>
      </c>
      <c r="V653" s="965">
        <v>326</v>
      </c>
      <c r="W653" s="925">
        <v>530</v>
      </c>
      <c r="X653" s="254">
        <v>512</v>
      </c>
      <c r="Y653" s="123">
        <v>443</v>
      </c>
      <c r="Z653" s="254">
        <v>400</v>
      </c>
      <c r="AA653" s="926">
        <f>SUM(AB653:AG653)</f>
        <v>208</v>
      </c>
      <c r="AB653" s="1039">
        <v>0</v>
      </c>
      <c r="AC653" s="1040">
        <v>192</v>
      </c>
      <c r="AD653" s="1040">
        <v>0</v>
      </c>
      <c r="AE653" s="1040">
        <v>5</v>
      </c>
      <c r="AF653" s="1040">
        <v>11</v>
      </c>
      <c r="AG653" s="1042">
        <v>0</v>
      </c>
      <c r="AH653" s="908"/>
    </row>
    <row r="654" spans="1:34" ht="12.75" customHeight="1" x14ac:dyDescent="0.25">
      <c r="A654" s="541" t="s">
        <v>51</v>
      </c>
      <c r="B654" s="542" t="s">
        <v>764</v>
      </c>
      <c r="C654" s="721"/>
      <c r="D654" s="721"/>
      <c r="E654" s="650" t="s">
        <v>613</v>
      </c>
      <c r="F654" s="628">
        <v>100</v>
      </c>
      <c r="G654" s="542" t="s">
        <v>50</v>
      </c>
      <c r="H654" s="264"/>
      <c r="I654" s="427">
        <f>$H$653*$F$653/F654</f>
        <v>0</v>
      </c>
      <c r="J654" s="471" t="s">
        <v>107</v>
      </c>
      <c r="K654" s="472">
        <v>0</v>
      </c>
      <c r="L654" s="102">
        <f>IF(K654&gt;0,$N$2,0)</f>
        <v>0</v>
      </c>
      <c r="M654" s="101">
        <f>K654+L654</f>
        <v>0</v>
      </c>
      <c r="N654" s="101">
        <f>M654*I654</f>
        <v>0</v>
      </c>
      <c r="O654" s="103">
        <f>M654/F654</f>
        <v>0</v>
      </c>
      <c r="P654" s="924"/>
      <c r="Q654" s="1025"/>
      <c r="R654" s="1025"/>
      <c r="S654" s="1025"/>
      <c r="T654" s="1025"/>
      <c r="U654" s="1025"/>
      <c r="V654" s="1025"/>
      <c r="W654" s="1025"/>
      <c r="X654" s="1025"/>
      <c r="Y654" s="130"/>
      <c r="Z654" s="1025"/>
      <c r="AA654" s="926"/>
      <c r="AB654" s="979"/>
      <c r="AC654" s="983"/>
      <c r="AD654" s="983"/>
      <c r="AE654" s="983"/>
      <c r="AF654" s="983"/>
      <c r="AG654" s="984"/>
      <c r="AH654" s="908"/>
    </row>
    <row r="655" spans="1:34" ht="12.75" customHeight="1" x14ac:dyDescent="0.25">
      <c r="A655" s="541"/>
      <c r="B655" s="542"/>
      <c r="C655" s="544" t="s">
        <v>765</v>
      </c>
      <c r="D655" s="316" t="s">
        <v>766</v>
      </c>
      <c r="E655" s="317" t="s">
        <v>613</v>
      </c>
      <c r="F655" s="317">
        <v>100</v>
      </c>
      <c r="G655" s="544" t="s">
        <v>50</v>
      </c>
      <c r="H655" s="259"/>
      <c r="I655" s="427">
        <f>$H$653*$F$653/F655</f>
        <v>0</v>
      </c>
      <c r="J655" s="471" t="s">
        <v>107</v>
      </c>
      <c r="K655" s="472">
        <v>0</v>
      </c>
      <c r="L655" s="41">
        <f>IF(K655&gt;0,$N$2,0)</f>
        <v>0</v>
      </c>
      <c r="M655" s="101">
        <f>K655+L655</f>
        <v>0</v>
      </c>
      <c r="N655" s="38">
        <f>M655*I655</f>
        <v>0</v>
      </c>
      <c r="O655" s="44">
        <f>M655/F655</f>
        <v>0</v>
      </c>
      <c r="P655" s="924"/>
      <c r="Q655" s="1026"/>
      <c r="R655" s="1026"/>
      <c r="S655" s="1026"/>
      <c r="T655" s="1026"/>
      <c r="U655" s="1026"/>
      <c r="V655" s="1026"/>
      <c r="W655" s="1026"/>
      <c r="X655" s="1026"/>
      <c r="Y655" s="131"/>
      <c r="Z655" s="1026"/>
      <c r="AA655" s="926"/>
      <c r="AB655" s="979"/>
      <c r="AC655" s="983"/>
      <c r="AD655" s="983"/>
      <c r="AE655" s="983"/>
      <c r="AF655" s="983"/>
      <c r="AG655" s="984"/>
      <c r="AH655" s="908"/>
    </row>
    <row r="656" spans="1:34" ht="12.75" customHeight="1" x14ac:dyDescent="0.25">
      <c r="A656" s="541"/>
      <c r="B656" s="542"/>
      <c r="C656" s="542" t="s">
        <v>767</v>
      </c>
      <c r="D656" s="317">
        <v>14941</v>
      </c>
      <c r="E656" s="317" t="s">
        <v>613</v>
      </c>
      <c r="F656" s="317">
        <v>100</v>
      </c>
      <c r="G656" s="544" t="s">
        <v>50</v>
      </c>
      <c r="H656" s="259"/>
      <c r="I656" s="427">
        <f>$H$653*$F$653/F656</f>
        <v>0</v>
      </c>
      <c r="J656" s="471" t="s">
        <v>107</v>
      </c>
      <c r="K656" s="472">
        <v>0</v>
      </c>
      <c r="L656" s="41">
        <f>IF(K656&gt;0,$N$2,0)</f>
        <v>0</v>
      </c>
      <c r="M656" s="101">
        <f>K656+L656</f>
        <v>0</v>
      </c>
      <c r="N656" s="38">
        <f>M656*I656</f>
        <v>0</v>
      </c>
      <c r="O656" s="44">
        <f>M656/F656</f>
        <v>0</v>
      </c>
      <c r="P656" s="924"/>
      <c r="Q656" s="1026"/>
      <c r="R656" s="1026"/>
      <c r="S656" s="1026"/>
      <c r="T656" s="1026"/>
      <c r="U656" s="1026"/>
      <c r="V656" s="1026"/>
      <c r="W656" s="1026"/>
      <c r="X656" s="1026"/>
      <c r="Y656" s="131"/>
      <c r="Z656" s="1026"/>
      <c r="AA656" s="926"/>
      <c r="AB656" s="979"/>
      <c r="AC656" s="983"/>
      <c r="AD656" s="983"/>
      <c r="AE656" s="983"/>
      <c r="AF656" s="983"/>
      <c r="AG656" s="984"/>
      <c r="AH656" s="908"/>
    </row>
    <row r="657" spans="1:34" ht="12.75" customHeight="1" x14ac:dyDescent="0.25">
      <c r="A657" s="541"/>
      <c r="B657" s="542"/>
      <c r="C657" s="542" t="s">
        <v>768</v>
      </c>
      <c r="D657" s="317" t="s">
        <v>769</v>
      </c>
      <c r="E657" s="317" t="s">
        <v>770</v>
      </c>
      <c r="F657" s="317">
        <v>50</v>
      </c>
      <c r="G657" s="544" t="s">
        <v>50</v>
      </c>
      <c r="H657" s="259"/>
      <c r="I657" s="450">
        <f>$H$653*$F$653/F657</f>
        <v>0</v>
      </c>
      <c r="J657" s="471" t="s">
        <v>107</v>
      </c>
      <c r="K657" s="472">
        <v>0</v>
      </c>
      <c r="L657" s="41">
        <f>IF(K657&gt;0,$N$2,0)</f>
        <v>0</v>
      </c>
      <c r="M657" s="101">
        <f>K657+L657</f>
        <v>0</v>
      </c>
      <c r="N657" s="38">
        <f>M657*I657</f>
        <v>0</v>
      </c>
      <c r="O657" s="44">
        <f>M657/F657</f>
        <v>0</v>
      </c>
      <c r="P657" s="924"/>
      <c r="Q657" s="1026"/>
      <c r="R657" s="1026"/>
      <c r="S657" s="1026"/>
      <c r="T657" s="1026"/>
      <c r="U657" s="1026"/>
      <c r="V657" s="1026"/>
      <c r="W657" s="1026"/>
      <c r="X657" s="1026"/>
      <c r="Y657" s="131"/>
      <c r="Z657" s="1026"/>
      <c r="AA657" s="926"/>
      <c r="AB657" s="979"/>
      <c r="AC657" s="983"/>
      <c r="AD657" s="983"/>
      <c r="AE657" s="983"/>
      <c r="AF657" s="983"/>
      <c r="AG657" s="984"/>
      <c r="AH657" s="908"/>
    </row>
    <row r="658" spans="1:34" ht="13.5" customHeight="1" thickBot="1" x14ac:dyDescent="0.3">
      <c r="A658" s="549"/>
      <c r="B658" s="563"/>
      <c r="C658" s="563"/>
      <c r="D658" s="574"/>
      <c r="E658" s="575"/>
      <c r="F658" s="574"/>
      <c r="G658" s="563"/>
      <c r="H658" s="257"/>
      <c r="I658" s="448"/>
      <c r="J658" s="492"/>
      <c r="K658" s="505"/>
      <c r="L658" s="50"/>
      <c r="M658" s="194"/>
      <c r="N658" s="194"/>
      <c r="O658" s="73"/>
      <c r="P658" s="924"/>
      <c r="Q658" s="1027"/>
      <c r="R658" s="1027"/>
      <c r="S658" s="1027"/>
      <c r="T658" s="1027"/>
      <c r="U658" s="1027"/>
      <c r="V658" s="1027"/>
      <c r="W658" s="1027"/>
      <c r="X658" s="1027"/>
      <c r="Y658" s="132"/>
      <c r="Z658" s="1027"/>
      <c r="AA658" s="926"/>
      <c r="AB658" s="1057"/>
      <c r="AC658" s="1058"/>
      <c r="AD658" s="1058"/>
      <c r="AE658" s="1058"/>
      <c r="AF658" s="1058"/>
      <c r="AG658" s="1065"/>
      <c r="AH658" s="908"/>
    </row>
    <row r="659" spans="1:34" ht="13.5" customHeight="1" thickBot="1" x14ac:dyDescent="0.3">
      <c r="A659" s="555">
        <v>78875</v>
      </c>
      <c r="B659" s="567" t="s">
        <v>771</v>
      </c>
      <c r="C659" s="538" t="s">
        <v>78</v>
      </c>
      <c r="D659" s="540"/>
      <c r="E659" s="560" t="s">
        <v>772</v>
      </c>
      <c r="F659" s="317">
        <v>24</v>
      </c>
      <c r="G659" s="544" t="s">
        <v>632</v>
      </c>
      <c r="H659" s="254">
        <v>0</v>
      </c>
      <c r="I659" s="26"/>
      <c r="J659" s="485"/>
      <c r="K659" s="486"/>
      <c r="L659" s="68"/>
      <c r="M659" s="31"/>
      <c r="N659" s="31"/>
      <c r="O659" s="70"/>
      <c r="P659" s="924"/>
      <c r="Q659" s="253">
        <f>AA659*2</f>
        <v>82</v>
      </c>
      <c r="R659" s="925">
        <v>1121</v>
      </c>
      <c r="S659" s="925">
        <v>16</v>
      </c>
      <c r="T659" s="965">
        <v>141</v>
      </c>
      <c r="U659" s="965">
        <v>60</v>
      </c>
      <c r="V659" s="965">
        <v>596</v>
      </c>
      <c r="W659" s="925">
        <v>46</v>
      </c>
      <c r="X659" s="254">
        <v>30</v>
      </c>
      <c r="Y659" s="123">
        <v>17</v>
      </c>
      <c r="Z659" s="254">
        <v>33</v>
      </c>
      <c r="AA659" s="926">
        <f>SUM(AB659:AG659)</f>
        <v>41</v>
      </c>
      <c r="AB659" s="1039">
        <v>0</v>
      </c>
      <c r="AC659" s="1040">
        <v>22</v>
      </c>
      <c r="AD659" s="1040">
        <v>0</v>
      </c>
      <c r="AE659" s="1040">
        <v>0</v>
      </c>
      <c r="AF659" s="1040">
        <v>19</v>
      </c>
      <c r="AG659" s="1042">
        <v>0</v>
      </c>
      <c r="AH659" s="908"/>
    </row>
    <row r="660" spans="1:34" ht="12.75" customHeight="1" x14ac:dyDescent="0.25">
      <c r="A660" s="541" t="s">
        <v>51</v>
      </c>
      <c r="B660" s="635"/>
      <c r="C660" s="721"/>
      <c r="D660" s="721"/>
      <c r="E660" s="650" t="s">
        <v>772</v>
      </c>
      <c r="F660" s="628">
        <v>24</v>
      </c>
      <c r="G660" s="544" t="s">
        <v>50</v>
      </c>
      <c r="H660" s="264"/>
      <c r="I660" s="427">
        <f>$H$659*$F$659/F660</f>
        <v>0</v>
      </c>
      <c r="J660" s="461"/>
      <c r="K660" s="462">
        <v>0</v>
      </c>
      <c r="L660" s="41">
        <f>IF(K660&gt;0,$N$2,0)</f>
        <v>0</v>
      </c>
      <c r="M660" s="38">
        <f>K660+L660</f>
        <v>0</v>
      </c>
      <c r="N660" s="38">
        <f>M660*I660</f>
        <v>0</v>
      </c>
      <c r="O660" s="44">
        <f>M660/F660</f>
        <v>0</v>
      </c>
      <c r="P660" s="924"/>
      <c r="Q660" s="1025"/>
      <c r="R660" s="1025"/>
      <c r="S660" s="1025"/>
      <c r="T660" s="1025"/>
      <c r="U660" s="1025"/>
      <c r="V660" s="1025"/>
      <c r="W660" s="1025"/>
      <c r="X660" s="1025"/>
      <c r="Y660" s="130"/>
      <c r="Z660" s="1025"/>
      <c r="AA660" s="926"/>
      <c r="AB660" s="979"/>
      <c r="AC660" s="983"/>
      <c r="AD660" s="983"/>
      <c r="AE660" s="983"/>
      <c r="AF660" s="983"/>
      <c r="AG660" s="984"/>
      <c r="AH660" s="908"/>
    </row>
    <row r="661" spans="1:34" ht="12.75" customHeight="1" x14ac:dyDescent="0.25">
      <c r="A661" s="541"/>
      <c r="B661" s="833"/>
      <c r="C661" s="544" t="s">
        <v>773</v>
      </c>
      <c r="D661" s="317" t="s">
        <v>774</v>
      </c>
      <c r="E661" s="560" t="s">
        <v>772</v>
      </c>
      <c r="F661" s="317">
        <v>24</v>
      </c>
      <c r="G661" s="544" t="s">
        <v>50</v>
      </c>
      <c r="H661" s="259"/>
      <c r="I661" s="427">
        <f>$H$659*$F$659/F661</f>
        <v>0</v>
      </c>
      <c r="J661" s="461"/>
      <c r="K661" s="462">
        <v>0</v>
      </c>
      <c r="L661" s="41">
        <f>IF(K661&gt;0,$N$2,0)</f>
        <v>0</v>
      </c>
      <c r="M661" s="38">
        <f>K661+L661</f>
        <v>0</v>
      </c>
      <c r="N661" s="38">
        <f>M661*I661</f>
        <v>0</v>
      </c>
      <c r="O661" s="44">
        <f>M661/F661</f>
        <v>0</v>
      </c>
      <c r="P661" s="924"/>
      <c r="Q661" s="1026"/>
      <c r="R661" s="1026"/>
      <c r="S661" s="1026"/>
      <c r="T661" s="1026"/>
      <c r="U661" s="1026"/>
      <c r="V661" s="1026"/>
      <c r="W661" s="1026"/>
      <c r="X661" s="1026"/>
      <c r="Y661" s="131"/>
      <c r="Z661" s="1026"/>
      <c r="AA661" s="926"/>
      <c r="AB661" s="979"/>
      <c r="AC661" s="983"/>
      <c r="AD661" s="983"/>
      <c r="AE661" s="983"/>
      <c r="AF661" s="983"/>
      <c r="AG661" s="984"/>
      <c r="AH661" s="908"/>
    </row>
    <row r="662" spans="1:34" ht="12.75" customHeight="1" x14ac:dyDescent="0.25">
      <c r="A662" s="541"/>
      <c r="B662" s="834"/>
      <c r="C662" s="835" t="s">
        <v>775</v>
      </c>
      <c r="D662" s="836" t="s">
        <v>776</v>
      </c>
      <c r="E662" s="837" t="s">
        <v>777</v>
      </c>
      <c r="F662" s="836">
        <v>25</v>
      </c>
      <c r="G662" s="835" t="s">
        <v>632</v>
      </c>
      <c r="H662" s="259"/>
      <c r="I662" s="427">
        <f>$H$659*$F$659/F662</f>
        <v>0</v>
      </c>
      <c r="J662" s="461"/>
      <c r="K662" s="462">
        <v>0</v>
      </c>
      <c r="L662" s="41">
        <f>IF(K662&gt;0,$N$2,0)</f>
        <v>0</v>
      </c>
      <c r="M662" s="38">
        <f>K662+L662</f>
        <v>0</v>
      </c>
      <c r="N662" s="38">
        <f>M662*I662</f>
        <v>0</v>
      </c>
      <c r="O662" s="44">
        <f>M662/F662</f>
        <v>0</v>
      </c>
      <c r="P662" s="924"/>
      <c r="Q662" s="1026"/>
      <c r="R662" s="1026"/>
      <c r="S662" s="1026"/>
      <c r="T662" s="1026"/>
      <c r="U662" s="1026"/>
      <c r="V662" s="1026"/>
      <c r="W662" s="1026"/>
      <c r="X662" s="1026"/>
      <c r="Y662" s="131"/>
      <c r="Z662" s="1026"/>
      <c r="AA662" s="926"/>
      <c r="AB662" s="979"/>
      <c r="AC662" s="983"/>
      <c r="AD662" s="983"/>
      <c r="AE662" s="983"/>
      <c r="AF662" s="983"/>
      <c r="AG662" s="984"/>
      <c r="AH662" s="908"/>
    </row>
    <row r="663" spans="1:34" ht="13.5" customHeight="1" thickBot="1" x14ac:dyDescent="0.3">
      <c r="A663" s="549"/>
      <c r="B663" s="563"/>
      <c r="C663" s="838"/>
      <c r="D663" s="839"/>
      <c r="E663" s="840"/>
      <c r="F663" s="839"/>
      <c r="G663" s="841"/>
      <c r="H663" s="257"/>
      <c r="I663" s="448"/>
      <c r="J663" s="492"/>
      <c r="K663" s="505"/>
      <c r="L663" s="99"/>
      <c r="M663" s="50"/>
      <c r="N663" s="50"/>
      <c r="O663" s="56"/>
      <c r="P663" s="924"/>
      <c r="Q663" s="1027"/>
      <c r="R663" s="1027"/>
      <c r="S663" s="1027"/>
      <c r="T663" s="1027"/>
      <c r="U663" s="1027"/>
      <c r="V663" s="1027"/>
      <c r="W663" s="1027"/>
      <c r="X663" s="1027"/>
      <c r="Y663" s="132"/>
      <c r="Z663" s="1027"/>
      <c r="AA663" s="926"/>
      <c r="AB663" s="1057"/>
      <c r="AC663" s="1058"/>
      <c r="AD663" s="1058"/>
      <c r="AE663" s="1058"/>
      <c r="AF663" s="1058"/>
      <c r="AG663" s="1065"/>
      <c r="AH663" s="908"/>
    </row>
    <row r="664" spans="1:34" ht="13.5" customHeight="1" thickBot="1" x14ac:dyDescent="0.3">
      <c r="A664" s="555">
        <v>78877</v>
      </c>
      <c r="B664" s="567" t="s">
        <v>778</v>
      </c>
      <c r="C664" s="842" t="s">
        <v>779</v>
      </c>
      <c r="D664" s="843" t="s">
        <v>780</v>
      </c>
      <c r="E664" s="540" t="s">
        <v>711</v>
      </c>
      <c r="F664" s="540">
        <v>1</v>
      </c>
      <c r="G664" s="544" t="s">
        <v>619</v>
      </c>
      <c r="H664" s="254">
        <v>0</v>
      </c>
      <c r="I664" s="430">
        <f t="shared" ref="I664:I669" si="147">$H$664*$F$664/F664</f>
        <v>0</v>
      </c>
      <c r="J664" s="465" t="s">
        <v>107</v>
      </c>
      <c r="K664" s="466">
        <v>0</v>
      </c>
      <c r="L664" s="68">
        <f t="shared" ref="L664:L669" si="148">IF(K664&gt;0,$N$2,0)</f>
        <v>0</v>
      </c>
      <c r="M664" s="31">
        <f t="shared" ref="M664:M669" si="149">K664+L664</f>
        <v>0</v>
      </c>
      <c r="N664" s="31">
        <f t="shared" ref="N664:N669" si="150">M664*I664</f>
        <v>0</v>
      </c>
      <c r="O664" s="70">
        <f t="shared" ref="O664:O669" si="151">M664/F664</f>
        <v>0</v>
      </c>
      <c r="P664" s="924"/>
      <c r="Q664" s="253">
        <f>AA664*2</f>
        <v>3720</v>
      </c>
      <c r="R664" s="925">
        <v>3009</v>
      </c>
      <c r="S664" s="925">
        <v>2776</v>
      </c>
      <c r="T664" s="965">
        <v>2286</v>
      </c>
      <c r="U664" s="965">
        <v>3122</v>
      </c>
      <c r="V664" s="965">
        <v>2027</v>
      </c>
      <c r="W664" s="925">
        <v>3074</v>
      </c>
      <c r="X664" s="254">
        <v>2936</v>
      </c>
      <c r="Y664" s="123">
        <v>2083</v>
      </c>
      <c r="Z664" s="254">
        <v>1830</v>
      </c>
      <c r="AA664" s="926">
        <f>SUM(AB664:AG664)</f>
        <v>1860</v>
      </c>
      <c r="AB664" s="1039">
        <v>0</v>
      </c>
      <c r="AC664" s="1040">
        <v>1454</v>
      </c>
      <c r="AD664" s="1040">
        <v>53</v>
      </c>
      <c r="AE664" s="1040">
        <v>77</v>
      </c>
      <c r="AF664" s="1040">
        <v>243</v>
      </c>
      <c r="AG664" s="1042">
        <v>33</v>
      </c>
      <c r="AH664" s="908"/>
    </row>
    <row r="665" spans="1:34" ht="12.75" customHeight="1" x14ac:dyDescent="0.25">
      <c r="A665" s="541" t="s">
        <v>51</v>
      </c>
      <c r="B665" s="600" t="s">
        <v>781</v>
      </c>
      <c r="C665" s="844" t="s">
        <v>782</v>
      </c>
      <c r="D665" s="845" t="s">
        <v>783</v>
      </c>
      <c r="E665" s="317" t="s">
        <v>711</v>
      </c>
      <c r="F665" s="317">
        <v>1</v>
      </c>
      <c r="G665" s="542" t="s">
        <v>619</v>
      </c>
      <c r="H665" s="280"/>
      <c r="I665" s="427">
        <f t="shared" si="147"/>
        <v>0</v>
      </c>
      <c r="J665" s="471" t="s">
        <v>107</v>
      </c>
      <c r="K665" s="472">
        <v>0</v>
      </c>
      <c r="L665" s="41">
        <f t="shared" si="148"/>
        <v>0</v>
      </c>
      <c r="M665" s="101">
        <f t="shared" si="149"/>
        <v>0</v>
      </c>
      <c r="N665" s="38">
        <f t="shared" si="150"/>
        <v>0</v>
      </c>
      <c r="O665" s="44">
        <f t="shared" si="151"/>
        <v>0</v>
      </c>
      <c r="P665" s="924"/>
      <c r="Q665" s="1025"/>
      <c r="R665" s="1025"/>
      <c r="S665" s="1025"/>
      <c r="T665" s="1025"/>
      <c r="U665" s="1025"/>
      <c r="V665" s="1025"/>
      <c r="W665" s="1025"/>
      <c r="X665" s="1025"/>
      <c r="Y665" s="130"/>
      <c r="Z665" s="1025"/>
      <c r="AA665" s="926"/>
      <c r="AB665" s="979"/>
      <c r="AC665" s="983"/>
      <c r="AD665" s="983"/>
      <c r="AE665" s="983"/>
      <c r="AF665" s="983"/>
      <c r="AG665" s="984"/>
      <c r="AH665" s="908"/>
    </row>
    <row r="666" spans="1:34" ht="12.75" customHeight="1" x14ac:dyDescent="0.25">
      <c r="A666" s="541"/>
      <c r="B666" s="598" t="s">
        <v>784</v>
      </c>
      <c r="C666" s="846" t="s">
        <v>785</v>
      </c>
      <c r="D666" s="845">
        <v>11036</v>
      </c>
      <c r="E666" s="316" t="s">
        <v>711</v>
      </c>
      <c r="F666" s="317">
        <v>1</v>
      </c>
      <c r="G666" s="542" t="s">
        <v>619</v>
      </c>
      <c r="H666" s="255"/>
      <c r="I666" s="427">
        <f t="shared" si="147"/>
        <v>0</v>
      </c>
      <c r="J666" s="471" t="s">
        <v>107</v>
      </c>
      <c r="K666" s="472">
        <v>0</v>
      </c>
      <c r="L666" s="41">
        <f t="shared" si="148"/>
        <v>0</v>
      </c>
      <c r="M666" s="101">
        <f t="shared" si="149"/>
        <v>0</v>
      </c>
      <c r="N666" s="38">
        <f t="shared" si="150"/>
        <v>0</v>
      </c>
      <c r="O666" s="44">
        <f t="shared" si="151"/>
        <v>0</v>
      </c>
      <c r="P666" s="924"/>
      <c r="Q666" s="1026"/>
      <c r="R666" s="1026"/>
      <c r="S666" s="1026"/>
      <c r="T666" s="1026"/>
      <c r="U666" s="1026"/>
      <c r="V666" s="1026"/>
      <c r="W666" s="1026"/>
      <c r="X666" s="1026"/>
      <c r="Y666" s="131"/>
      <c r="Z666" s="1026"/>
      <c r="AA666" s="926"/>
      <c r="AB666" s="985"/>
      <c r="AC666" s="986"/>
      <c r="AD666" s="986"/>
      <c r="AE666" s="986"/>
      <c r="AF666" s="986"/>
      <c r="AG666" s="987"/>
      <c r="AH666" s="908"/>
    </row>
    <row r="667" spans="1:34" ht="12.75" customHeight="1" x14ac:dyDescent="0.25">
      <c r="A667" s="541"/>
      <c r="B667" s="564"/>
      <c r="C667" s="844" t="s">
        <v>786</v>
      </c>
      <c r="D667" s="847" t="s">
        <v>787</v>
      </c>
      <c r="E667" s="316" t="s">
        <v>711</v>
      </c>
      <c r="F667" s="317">
        <v>1</v>
      </c>
      <c r="G667" s="542" t="s">
        <v>619</v>
      </c>
      <c r="H667" s="259"/>
      <c r="I667" s="427">
        <f t="shared" si="147"/>
        <v>0</v>
      </c>
      <c r="J667" s="471" t="s">
        <v>107</v>
      </c>
      <c r="K667" s="472">
        <v>0</v>
      </c>
      <c r="L667" s="41">
        <f t="shared" si="148"/>
        <v>0</v>
      </c>
      <c r="M667" s="101">
        <f t="shared" si="149"/>
        <v>0</v>
      </c>
      <c r="N667" s="38">
        <f t="shared" si="150"/>
        <v>0</v>
      </c>
      <c r="O667" s="44">
        <f t="shared" si="151"/>
        <v>0</v>
      </c>
      <c r="P667" s="924"/>
      <c r="Q667" s="1026"/>
      <c r="R667" s="1026"/>
      <c r="S667" s="1026"/>
      <c r="T667" s="1026"/>
      <c r="U667" s="1026"/>
      <c r="V667" s="1026"/>
      <c r="W667" s="1026"/>
      <c r="X667" s="1026"/>
      <c r="Y667" s="131"/>
      <c r="Z667" s="1026"/>
      <c r="AA667" s="926"/>
      <c r="AB667" s="985"/>
      <c r="AC667" s="986"/>
      <c r="AD667" s="986"/>
      <c r="AE667" s="986"/>
      <c r="AF667" s="986"/>
      <c r="AG667" s="987"/>
      <c r="AH667" s="1045"/>
    </row>
    <row r="668" spans="1:34" ht="13.5" customHeight="1" x14ac:dyDescent="0.25">
      <c r="A668" s="572"/>
      <c r="B668" s="127"/>
      <c r="C668" s="844" t="s">
        <v>788</v>
      </c>
      <c r="D668" s="847" t="s">
        <v>789</v>
      </c>
      <c r="E668" s="316" t="s">
        <v>711</v>
      </c>
      <c r="F668" s="317">
        <v>1</v>
      </c>
      <c r="G668" s="542" t="s">
        <v>619</v>
      </c>
      <c r="H668" s="407"/>
      <c r="I668" s="427">
        <f t="shared" si="147"/>
        <v>0</v>
      </c>
      <c r="J668" s="471" t="s">
        <v>107</v>
      </c>
      <c r="K668" s="472">
        <v>0</v>
      </c>
      <c r="L668" s="41">
        <f t="shared" si="148"/>
        <v>0</v>
      </c>
      <c r="M668" s="101">
        <f t="shared" si="149"/>
        <v>0</v>
      </c>
      <c r="N668" s="38">
        <f t="shared" si="150"/>
        <v>0</v>
      </c>
      <c r="O668" s="44">
        <f t="shared" si="151"/>
        <v>0</v>
      </c>
      <c r="P668" s="924"/>
      <c r="Q668" s="1026"/>
      <c r="R668" s="1026"/>
      <c r="S668" s="1026"/>
      <c r="U668" s="1026"/>
      <c r="V668" s="1026"/>
      <c r="W668" s="1026"/>
      <c r="X668" s="1026"/>
      <c r="Y668" s="131"/>
      <c r="Z668" s="1026"/>
      <c r="AA668" s="926"/>
      <c r="AB668" s="979"/>
      <c r="AC668" s="983"/>
      <c r="AD668" s="983"/>
      <c r="AE668" s="983"/>
      <c r="AF668" s="983"/>
      <c r="AG668" s="984"/>
      <c r="AH668" s="908"/>
    </row>
    <row r="669" spans="1:34" ht="12.75" customHeight="1" x14ac:dyDescent="0.25">
      <c r="A669" s="572"/>
      <c r="B669" s="127"/>
      <c r="C669" s="848" t="s">
        <v>790</v>
      </c>
      <c r="D669" s="849" t="s">
        <v>791</v>
      </c>
      <c r="E669" s="316" t="s">
        <v>711</v>
      </c>
      <c r="F669" s="317">
        <v>1</v>
      </c>
      <c r="G669" s="542" t="s">
        <v>619</v>
      </c>
      <c r="H669" s="407"/>
      <c r="I669" s="427">
        <f t="shared" si="147"/>
        <v>0</v>
      </c>
      <c r="J669" s="471" t="s">
        <v>107</v>
      </c>
      <c r="K669" s="472">
        <v>0</v>
      </c>
      <c r="L669" s="41">
        <f t="shared" si="148"/>
        <v>0</v>
      </c>
      <c r="M669" s="101">
        <f t="shared" si="149"/>
        <v>0</v>
      </c>
      <c r="N669" s="38">
        <f t="shared" si="150"/>
        <v>0</v>
      </c>
      <c r="O669" s="44">
        <f t="shared" si="151"/>
        <v>0</v>
      </c>
      <c r="P669" s="1089"/>
      <c r="Q669" s="1026"/>
      <c r="R669" s="1026"/>
      <c r="S669" s="1026"/>
      <c r="U669" s="1026"/>
      <c r="V669" s="1026"/>
      <c r="W669" s="1026"/>
      <c r="X669" s="1026"/>
      <c r="Y669" s="131"/>
      <c r="Z669" s="1026"/>
      <c r="AA669" s="926"/>
      <c r="AB669" s="979"/>
      <c r="AC669" s="983"/>
      <c r="AD669" s="983"/>
      <c r="AE669" s="983"/>
      <c r="AF669" s="983"/>
      <c r="AG669" s="984"/>
      <c r="AH669" s="1045"/>
    </row>
    <row r="670" spans="1:34" ht="13.5" customHeight="1" thickBot="1" x14ac:dyDescent="0.3">
      <c r="A670" s="549"/>
      <c r="B670" s="551"/>
      <c r="C670" s="844"/>
      <c r="D670" s="850"/>
      <c r="E670" s="553"/>
      <c r="F670" s="554"/>
      <c r="G670" s="551"/>
      <c r="H670" s="257"/>
      <c r="I670" s="433"/>
      <c r="J670" s="506"/>
      <c r="K670" s="474"/>
      <c r="L670" s="194"/>
      <c r="M670" s="194"/>
      <c r="N670" s="194"/>
      <c r="O670" s="73"/>
      <c r="P670" s="924"/>
      <c r="Q670" s="1027"/>
      <c r="R670" s="1027"/>
      <c r="S670" s="1027"/>
      <c r="U670" s="1027"/>
      <c r="V670" s="1027"/>
      <c r="W670" s="1027"/>
      <c r="X670" s="1027"/>
      <c r="Y670" s="132"/>
      <c r="Z670" s="1027"/>
      <c r="AA670" s="926"/>
      <c r="AB670" s="1021"/>
      <c r="AC670" s="1090"/>
      <c r="AD670" s="1090"/>
      <c r="AE670" s="1090"/>
      <c r="AF670" s="1090"/>
      <c r="AG670" s="1091"/>
      <c r="AH670" s="908"/>
    </row>
    <row r="671" spans="1:34" ht="13.5" customHeight="1" thickBot="1" x14ac:dyDescent="0.3">
      <c r="A671" s="555">
        <v>78880</v>
      </c>
      <c r="B671" s="819" t="s">
        <v>792</v>
      </c>
      <c r="C671" s="607" t="s">
        <v>775</v>
      </c>
      <c r="D671" s="540" t="s">
        <v>793</v>
      </c>
      <c r="E671" s="568" t="s">
        <v>711</v>
      </c>
      <c r="F671" s="540">
        <v>1</v>
      </c>
      <c r="G671" s="544" t="s">
        <v>619</v>
      </c>
      <c r="H671" s="254">
        <v>0</v>
      </c>
      <c r="I671" s="429">
        <f>$H$671*$F$671/F671</f>
        <v>0</v>
      </c>
      <c r="J671" s="465" t="s">
        <v>107</v>
      </c>
      <c r="K671" s="466">
        <v>0</v>
      </c>
      <c r="L671" s="68">
        <f>IF(K671&gt;0,$N$2,0)</f>
        <v>0</v>
      </c>
      <c r="M671" s="31">
        <f>K671+L671</f>
        <v>0</v>
      </c>
      <c r="N671" s="31">
        <f>M671*I671</f>
        <v>0</v>
      </c>
      <c r="O671" s="70">
        <f>M671/F671</f>
        <v>0</v>
      </c>
      <c r="P671" s="924"/>
      <c r="Q671" s="253">
        <f>AA671*2</f>
        <v>820</v>
      </c>
      <c r="R671" s="925">
        <v>1062</v>
      </c>
      <c r="S671" s="925">
        <v>662</v>
      </c>
      <c r="T671" s="965">
        <v>488</v>
      </c>
      <c r="U671" s="965">
        <v>724</v>
      </c>
      <c r="V671" s="965">
        <v>538</v>
      </c>
      <c r="W671" s="925">
        <v>1978</v>
      </c>
      <c r="X671" s="254">
        <v>1396</v>
      </c>
      <c r="Y671" s="123">
        <v>1242</v>
      </c>
      <c r="Z671" s="254">
        <v>555</v>
      </c>
      <c r="AA671" s="926">
        <f>SUM(AB671:AG671)</f>
        <v>410</v>
      </c>
      <c r="AB671" s="1039">
        <v>0</v>
      </c>
      <c r="AC671" s="1040">
        <v>362</v>
      </c>
      <c r="AD671" s="1040">
        <v>0</v>
      </c>
      <c r="AE671" s="1040">
        <v>41</v>
      </c>
      <c r="AF671" s="1040">
        <v>7</v>
      </c>
      <c r="AG671" s="1042">
        <v>0</v>
      </c>
      <c r="AH671" s="908"/>
    </row>
    <row r="672" spans="1:34" ht="12.75" customHeight="1" x14ac:dyDescent="0.25">
      <c r="A672" s="541" t="s">
        <v>51</v>
      </c>
      <c r="B672" s="542" t="s">
        <v>794</v>
      </c>
      <c r="C672" s="557" t="s">
        <v>795</v>
      </c>
      <c r="D672" s="791"/>
      <c r="E672" s="317" t="s">
        <v>711</v>
      </c>
      <c r="F672" s="317">
        <v>1</v>
      </c>
      <c r="G672" s="542" t="s">
        <v>619</v>
      </c>
      <c r="H672" s="264"/>
      <c r="I672" s="427">
        <f>$H$671*$F$671/F672</f>
        <v>0</v>
      </c>
      <c r="J672" s="471" t="s">
        <v>107</v>
      </c>
      <c r="K672" s="472">
        <v>0</v>
      </c>
      <c r="L672" s="41">
        <f>IF(K672&gt;0,$N$2,0)</f>
        <v>0</v>
      </c>
      <c r="M672" s="101">
        <f>K672+L672</f>
        <v>0</v>
      </c>
      <c r="N672" s="38">
        <f>M672*I672</f>
        <v>0</v>
      </c>
      <c r="O672" s="44">
        <f>M672/F672</f>
        <v>0</v>
      </c>
      <c r="P672" s="924"/>
      <c r="Q672" s="1025"/>
      <c r="R672" s="1025"/>
      <c r="S672" s="1025"/>
      <c r="T672" s="1025"/>
      <c r="U672" s="1025"/>
      <c r="V672" s="1025"/>
      <c r="W672" s="1025"/>
      <c r="X672" s="1025"/>
      <c r="Y672" s="130"/>
      <c r="Z672" s="1025"/>
      <c r="AA672" s="926"/>
      <c r="AB672" s="979"/>
      <c r="AC672" s="983"/>
      <c r="AD672" s="983"/>
      <c r="AE672" s="983"/>
      <c r="AF672" s="983"/>
      <c r="AG672" s="984"/>
      <c r="AH672" s="908"/>
    </row>
    <row r="673" spans="1:34" ht="12.75" customHeight="1" x14ac:dyDescent="0.25">
      <c r="A673" s="541"/>
      <c r="B673" s="542" t="s">
        <v>796</v>
      </c>
      <c r="C673" s="542" t="s">
        <v>755</v>
      </c>
      <c r="D673" s="781"/>
      <c r="E673" s="316" t="s">
        <v>711</v>
      </c>
      <c r="F673" s="317">
        <v>1</v>
      </c>
      <c r="G673" s="542" t="s">
        <v>619</v>
      </c>
      <c r="H673" s="259"/>
      <c r="I673" s="427">
        <f>$H$671*$F$671/F673</f>
        <v>0</v>
      </c>
      <c r="J673" s="471" t="s">
        <v>107</v>
      </c>
      <c r="K673" s="472">
        <v>0</v>
      </c>
      <c r="L673" s="41">
        <f>IF(K673&gt;0,$N$2,0)</f>
        <v>0</v>
      </c>
      <c r="M673" s="101">
        <f>K673+L673</f>
        <v>0</v>
      </c>
      <c r="N673" s="38">
        <f>M673*I673</f>
        <v>0</v>
      </c>
      <c r="O673" s="44">
        <f>M673/F673</f>
        <v>0</v>
      </c>
      <c r="P673" s="924"/>
      <c r="Q673" s="1026"/>
      <c r="R673" s="1026"/>
      <c r="S673" s="1026"/>
      <c r="T673" s="1026"/>
      <c r="U673" s="1026"/>
      <c r="V673" s="1026"/>
      <c r="W673" s="1026"/>
      <c r="X673" s="1026"/>
      <c r="Y673" s="131"/>
      <c r="Z673" s="1026"/>
      <c r="AA673" s="926"/>
      <c r="AB673" s="979"/>
      <c r="AC673" s="983"/>
      <c r="AD673" s="983"/>
      <c r="AE673" s="983"/>
      <c r="AF673" s="983"/>
      <c r="AG673" s="984"/>
      <c r="AH673" s="908"/>
    </row>
    <row r="674" spans="1:34" ht="13.5" customHeight="1" thickBot="1" x14ac:dyDescent="0.3">
      <c r="A674" s="549"/>
      <c r="B674" s="563"/>
      <c r="C674" s="563"/>
      <c r="D674" s="677"/>
      <c r="E674" s="575"/>
      <c r="F674" s="574"/>
      <c r="G674" s="563"/>
      <c r="H674" s="257"/>
      <c r="I674" s="448"/>
      <c r="J674" s="469"/>
      <c r="K674" s="505"/>
      <c r="L674" s="50"/>
      <c r="M674" s="194"/>
      <c r="N674" s="194"/>
      <c r="O674" s="73"/>
      <c r="P674" s="924"/>
      <c r="Q674" s="1027"/>
      <c r="R674" s="1027"/>
      <c r="S674" s="1027"/>
      <c r="T674" s="1027"/>
      <c r="U674" s="1027"/>
      <c r="V674" s="1027"/>
      <c r="W674" s="1027"/>
      <c r="X674" s="1027"/>
      <c r="Y674" s="132"/>
      <c r="Z674" s="1027"/>
      <c r="AA674" s="926"/>
      <c r="AB674" s="1057"/>
      <c r="AC674" s="1058"/>
      <c r="AD674" s="1058"/>
      <c r="AE674" s="1058"/>
      <c r="AF674" s="1058"/>
      <c r="AG674" s="1065"/>
      <c r="AH674" s="908"/>
    </row>
    <row r="675" spans="1:34" ht="13.5" customHeight="1" thickBot="1" x14ac:dyDescent="0.3">
      <c r="A675" s="555">
        <v>78883</v>
      </c>
      <c r="B675" s="567" t="s">
        <v>797</v>
      </c>
      <c r="C675" s="538" t="s">
        <v>78</v>
      </c>
      <c r="D675" s="791"/>
      <c r="E675" s="316" t="s">
        <v>711</v>
      </c>
      <c r="F675" s="316">
        <v>1</v>
      </c>
      <c r="G675" s="544" t="s">
        <v>798</v>
      </c>
      <c r="H675" s="254">
        <v>0</v>
      </c>
      <c r="I675" s="26"/>
      <c r="J675" s="485"/>
      <c r="K675" s="486"/>
      <c r="L675" s="68"/>
      <c r="M675" s="31"/>
      <c r="N675" s="31"/>
      <c r="O675" s="70"/>
      <c r="P675" s="924"/>
      <c r="Q675" s="253">
        <f>AA675*2</f>
        <v>530</v>
      </c>
      <c r="R675" s="925">
        <v>1135</v>
      </c>
      <c r="S675" s="925">
        <v>494</v>
      </c>
      <c r="T675" s="965">
        <v>347</v>
      </c>
      <c r="U675" s="965">
        <v>430</v>
      </c>
      <c r="V675" s="965">
        <v>284</v>
      </c>
      <c r="W675" s="925">
        <v>468</v>
      </c>
      <c r="X675" s="254">
        <v>428</v>
      </c>
      <c r="Y675" s="123">
        <v>285</v>
      </c>
      <c r="Z675" s="254">
        <v>180</v>
      </c>
      <c r="AA675" s="926">
        <f>SUM(AB675:AG675)</f>
        <v>265</v>
      </c>
      <c r="AB675" s="1039">
        <v>0</v>
      </c>
      <c r="AC675" s="1040">
        <v>194</v>
      </c>
      <c r="AD675" s="1040">
        <v>9</v>
      </c>
      <c r="AE675" s="1040">
        <v>0</v>
      </c>
      <c r="AF675" s="1040">
        <v>38</v>
      </c>
      <c r="AG675" s="1042">
        <v>24</v>
      </c>
      <c r="AH675" s="908"/>
    </row>
    <row r="676" spans="1:34" ht="12.75" customHeight="1" x14ac:dyDescent="0.25">
      <c r="A676" s="541" t="s">
        <v>51</v>
      </c>
      <c r="B676" s="542" t="s">
        <v>799</v>
      </c>
      <c r="C676" s="851"/>
      <c r="D676" s="852"/>
      <c r="E676" s="628" t="s">
        <v>711</v>
      </c>
      <c r="F676" s="628">
        <v>1</v>
      </c>
      <c r="G676" s="544" t="s">
        <v>619</v>
      </c>
      <c r="H676" s="264"/>
      <c r="I676" s="427">
        <f>$H$675*$F$675/F676</f>
        <v>0</v>
      </c>
      <c r="J676" s="461" t="s">
        <v>107</v>
      </c>
      <c r="K676" s="462">
        <v>0</v>
      </c>
      <c r="L676" s="41">
        <f>IF(K676&gt;0,$N$2,0)</f>
        <v>0</v>
      </c>
      <c r="M676" s="38">
        <f>K676+L676</f>
        <v>0</v>
      </c>
      <c r="N676" s="38">
        <f>M676*I676</f>
        <v>0</v>
      </c>
      <c r="O676" s="44">
        <f>M676/F676</f>
        <v>0</v>
      </c>
      <c r="P676" s="924"/>
      <c r="Q676" s="1025"/>
      <c r="R676" s="1025"/>
      <c r="S676" s="1025"/>
      <c r="T676" s="1025"/>
      <c r="U676" s="1025"/>
      <c r="V676" s="1025"/>
      <c r="W676" s="1025"/>
      <c r="X676" s="1025"/>
      <c r="Y676" s="130"/>
      <c r="Z676" s="1025"/>
      <c r="AA676" s="926"/>
      <c r="AB676" s="979"/>
      <c r="AC676" s="983"/>
      <c r="AD676" s="983"/>
      <c r="AE676" s="983"/>
      <c r="AF676" s="983"/>
      <c r="AG676" s="984"/>
      <c r="AH676" s="908"/>
    </row>
    <row r="677" spans="1:34" ht="12.75" customHeight="1" x14ac:dyDescent="0.25">
      <c r="A677" s="541"/>
      <c r="B677" s="542"/>
      <c r="C677" s="542" t="s">
        <v>788</v>
      </c>
      <c r="D677" s="317" t="s">
        <v>801</v>
      </c>
      <c r="E677" s="317" t="s">
        <v>711</v>
      </c>
      <c r="F677" s="317">
        <v>1</v>
      </c>
      <c r="G677" s="544" t="s">
        <v>619</v>
      </c>
      <c r="H677" s="259"/>
      <c r="I677" s="427">
        <f>$H$675*$F$675/F677</f>
        <v>0</v>
      </c>
      <c r="J677" s="461" t="s">
        <v>107</v>
      </c>
      <c r="K677" s="462">
        <v>0</v>
      </c>
      <c r="L677" s="41">
        <f>IF(K677&gt;0,$N$2,0)</f>
        <v>0</v>
      </c>
      <c r="M677" s="38">
        <f>K677+L677</f>
        <v>0</v>
      </c>
      <c r="N677" s="38">
        <f>M677*I677</f>
        <v>0</v>
      </c>
      <c r="O677" s="44">
        <f>M677/F677</f>
        <v>0</v>
      </c>
      <c r="P677" s="924"/>
      <c r="Q677" s="1026"/>
      <c r="R677" s="1026"/>
      <c r="S677" s="1026"/>
      <c r="T677" s="1026"/>
      <c r="U677" s="1026"/>
      <c r="V677" s="1026"/>
      <c r="W677" s="1026"/>
      <c r="X677" s="1026"/>
      <c r="Y677" s="131"/>
      <c r="Z677" s="1026"/>
      <c r="AA677" s="926"/>
      <c r="AB677" s="979"/>
      <c r="AC677" s="983"/>
      <c r="AD677" s="983"/>
      <c r="AE677" s="983"/>
      <c r="AF677" s="983"/>
      <c r="AG677" s="984"/>
      <c r="AH677" s="908"/>
    </row>
    <row r="678" spans="1:34" ht="13.5" customHeight="1" x14ac:dyDescent="0.25">
      <c r="A678" s="541"/>
      <c r="B678" s="545"/>
      <c r="C678" s="545" t="s">
        <v>802</v>
      </c>
      <c r="D678" s="853" t="s">
        <v>803</v>
      </c>
      <c r="E678" s="547" t="s">
        <v>804</v>
      </c>
      <c r="F678" s="548">
        <v>1</v>
      </c>
      <c r="G678" s="604" t="s">
        <v>805</v>
      </c>
      <c r="H678" s="259"/>
      <c r="I678" s="456">
        <f>$H$675*$F$675/F678</f>
        <v>0</v>
      </c>
      <c r="J678" s="530" t="s">
        <v>107</v>
      </c>
      <c r="K678" s="531">
        <v>0</v>
      </c>
      <c r="L678" s="223">
        <f>IF(K678&gt;0,$N$2,0)</f>
        <v>0</v>
      </c>
      <c r="M678" s="204">
        <f>K678+L678</f>
        <v>0</v>
      </c>
      <c r="N678" s="204">
        <f>M678*I678</f>
        <v>0</v>
      </c>
      <c r="O678" s="205">
        <f>M678/F678</f>
        <v>0</v>
      </c>
      <c r="P678" s="924"/>
      <c r="Q678" s="1026"/>
      <c r="R678" s="1026"/>
      <c r="S678" s="1026"/>
      <c r="T678" s="1026"/>
      <c r="U678" s="1026"/>
      <c r="V678" s="1026"/>
      <c r="W678" s="1026"/>
      <c r="X678" s="1026"/>
      <c r="Y678" s="131"/>
      <c r="Z678" s="1026"/>
      <c r="AA678" s="926"/>
      <c r="AB678" s="979"/>
      <c r="AC678" s="983"/>
      <c r="AD678" s="983"/>
      <c r="AE678" s="983"/>
      <c r="AF678" s="983"/>
      <c r="AG678" s="984"/>
      <c r="AH678" s="908"/>
    </row>
    <row r="679" spans="1:34" ht="13.5" customHeight="1" x14ac:dyDescent="0.25">
      <c r="A679" s="541"/>
      <c r="B679" s="545"/>
      <c r="C679" s="542" t="s">
        <v>779</v>
      </c>
      <c r="D679" s="317" t="s">
        <v>800</v>
      </c>
      <c r="E679" s="547" t="s">
        <v>804</v>
      </c>
      <c r="F679" s="548">
        <v>1</v>
      </c>
      <c r="G679" s="604" t="s">
        <v>805</v>
      </c>
      <c r="H679" s="259"/>
      <c r="I679" s="456">
        <f>$H$675*$F$675/F679</f>
        <v>0</v>
      </c>
      <c r="J679" s="530" t="s">
        <v>107</v>
      </c>
      <c r="K679" s="531">
        <v>0</v>
      </c>
      <c r="L679" s="223">
        <f>IF(K679&gt;0,$N$2,0)</f>
        <v>0</v>
      </c>
      <c r="M679" s="204">
        <f>K679+L679</f>
        <v>0</v>
      </c>
      <c r="N679" s="204">
        <f>M679*I679</f>
        <v>0</v>
      </c>
      <c r="O679" s="205">
        <f>M679/F679</f>
        <v>0</v>
      </c>
      <c r="P679" s="924"/>
      <c r="Q679" s="1026"/>
      <c r="R679" s="1026"/>
      <c r="S679" s="1026"/>
      <c r="T679" s="1026"/>
      <c r="U679" s="1026"/>
      <c r="V679" s="1026"/>
      <c r="W679" s="1026"/>
      <c r="X679" s="1026"/>
      <c r="Y679" s="131"/>
      <c r="Z679" s="1026"/>
      <c r="AA679" s="926"/>
      <c r="AB679" s="979"/>
      <c r="AC679" s="983"/>
      <c r="AD679" s="983"/>
      <c r="AE679" s="983"/>
      <c r="AF679" s="983"/>
      <c r="AG679" s="984"/>
      <c r="AH679" s="908"/>
    </row>
    <row r="680" spans="1:34" ht="13.5" customHeight="1" x14ac:dyDescent="0.25">
      <c r="A680" s="541"/>
      <c r="B680" s="545"/>
      <c r="C680" s="545" t="s">
        <v>790</v>
      </c>
      <c r="D680" s="546" t="s">
        <v>806</v>
      </c>
      <c r="E680" s="547" t="s">
        <v>804</v>
      </c>
      <c r="F680" s="548">
        <v>1</v>
      </c>
      <c r="G680" s="604" t="s">
        <v>805</v>
      </c>
      <c r="H680" s="259"/>
      <c r="I680" s="456">
        <f>$H$675*$F$675/F680</f>
        <v>0</v>
      </c>
      <c r="J680" s="530" t="s">
        <v>107</v>
      </c>
      <c r="K680" s="531">
        <v>0</v>
      </c>
      <c r="L680" s="223">
        <f>IF(K680&gt;0,$N$2,0)</f>
        <v>0</v>
      </c>
      <c r="M680" s="204">
        <f>K680+L680</f>
        <v>0</v>
      </c>
      <c r="N680" s="204">
        <f>M680*I680</f>
        <v>0</v>
      </c>
      <c r="O680" s="205">
        <f>M680/F680</f>
        <v>0</v>
      </c>
      <c r="P680" s="924"/>
      <c r="Q680" s="1026"/>
      <c r="R680" s="1026"/>
      <c r="S680" s="1026"/>
      <c r="T680" s="1026"/>
      <c r="U680" s="1026"/>
      <c r="V680" s="1026"/>
      <c r="W680" s="1026"/>
      <c r="X680" s="1026"/>
      <c r="Y680" s="131"/>
      <c r="Z680" s="1026"/>
      <c r="AA680" s="926"/>
      <c r="AB680" s="979"/>
      <c r="AC680" s="983"/>
      <c r="AD680" s="983"/>
      <c r="AE680" s="983"/>
      <c r="AF680" s="983"/>
      <c r="AG680" s="984"/>
      <c r="AH680" s="908"/>
    </row>
    <row r="681" spans="1:34" ht="13.5" customHeight="1" thickBot="1" x14ac:dyDescent="0.3">
      <c r="A681" s="549"/>
      <c r="B681" s="551"/>
      <c r="C681" s="854"/>
      <c r="D681" s="855"/>
      <c r="E681" s="553"/>
      <c r="F681" s="554"/>
      <c r="G681" s="551"/>
      <c r="H681" s="257"/>
      <c r="I681" s="454"/>
      <c r="J681" s="478"/>
      <c r="K681" s="479"/>
      <c r="L681" s="102"/>
      <c r="M681" s="101"/>
      <c r="N681" s="101"/>
      <c r="O681" s="103"/>
      <c r="P681" s="924"/>
      <c r="Q681" s="1027"/>
      <c r="R681" s="1027"/>
      <c r="S681" s="1027"/>
      <c r="T681" s="1027"/>
      <c r="U681" s="1027"/>
      <c r="V681" s="1027"/>
      <c r="W681" s="1027"/>
      <c r="X681" s="1027"/>
      <c r="Y681" s="132"/>
      <c r="Z681" s="1027"/>
      <c r="AA681" s="926"/>
      <c r="AB681" s="1057"/>
      <c r="AC681" s="1058"/>
      <c r="AD681" s="1058"/>
      <c r="AE681" s="1058"/>
      <c r="AF681" s="1058"/>
      <c r="AG681" s="1065"/>
      <c r="AH681" s="908"/>
    </row>
    <row r="682" spans="1:34" ht="13.5" customHeight="1" thickBot="1" x14ac:dyDescent="0.3">
      <c r="A682" s="555">
        <v>78885</v>
      </c>
      <c r="B682" s="567" t="s">
        <v>807</v>
      </c>
      <c r="C682" s="538" t="s">
        <v>78</v>
      </c>
      <c r="D682" s="540"/>
      <c r="E682" s="316" t="s">
        <v>711</v>
      </c>
      <c r="F682" s="316">
        <v>1</v>
      </c>
      <c r="G682" s="544" t="s">
        <v>798</v>
      </c>
      <c r="H682" s="254">
        <v>0</v>
      </c>
      <c r="I682" s="26"/>
      <c r="J682" s="485"/>
      <c r="K682" s="486"/>
      <c r="L682" s="68"/>
      <c r="M682" s="31"/>
      <c r="N682" s="31"/>
      <c r="O682" s="70"/>
      <c r="P682" s="924"/>
      <c r="Q682" s="253">
        <f>AA682*2</f>
        <v>2150</v>
      </c>
      <c r="R682" s="925">
        <v>2192</v>
      </c>
      <c r="S682" s="925">
        <v>1878</v>
      </c>
      <c r="T682" s="965">
        <v>1440</v>
      </c>
      <c r="U682" s="965">
        <v>1776</v>
      </c>
      <c r="V682" s="965">
        <v>1246</v>
      </c>
      <c r="W682" s="925">
        <v>2090</v>
      </c>
      <c r="X682" s="254">
        <v>2338</v>
      </c>
      <c r="Y682" s="123">
        <v>1536</v>
      </c>
      <c r="Z682" s="254">
        <v>1370</v>
      </c>
      <c r="AA682" s="926">
        <f>SUM(AB682:AG682)</f>
        <v>1075</v>
      </c>
      <c r="AB682" s="1039">
        <v>42</v>
      </c>
      <c r="AC682" s="1040">
        <v>906</v>
      </c>
      <c r="AD682" s="1040">
        <v>7</v>
      </c>
      <c r="AE682" s="1040">
        <v>11</v>
      </c>
      <c r="AF682" s="1040">
        <v>47</v>
      </c>
      <c r="AG682" s="1042">
        <v>62</v>
      </c>
      <c r="AH682" s="908"/>
    </row>
    <row r="683" spans="1:34" ht="12.75" customHeight="1" x14ac:dyDescent="0.25">
      <c r="A683" s="541" t="s">
        <v>51</v>
      </c>
      <c r="B683" s="557" t="s">
        <v>808</v>
      </c>
      <c r="C683" s="851"/>
      <c r="D683" s="852"/>
      <c r="E683" s="628" t="s">
        <v>711</v>
      </c>
      <c r="F683" s="628">
        <v>1</v>
      </c>
      <c r="G683" s="557" t="s">
        <v>619</v>
      </c>
      <c r="H683" s="264"/>
      <c r="I683" s="427">
        <f>$H$682*$F$682/F683</f>
        <v>0</v>
      </c>
      <c r="J683" s="461" t="s">
        <v>107</v>
      </c>
      <c r="K683" s="462">
        <v>0</v>
      </c>
      <c r="L683" s="41">
        <f>IF(K683&gt;0,$N$2,0)</f>
        <v>0</v>
      </c>
      <c r="M683" s="38">
        <f>K683+L683</f>
        <v>0</v>
      </c>
      <c r="N683" s="38">
        <f>M683*I683</f>
        <v>0</v>
      </c>
      <c r="O683" s="44">
        <f>M683/F683</f>
        <v>0</v>
      </c>
      <c r="P683" s="924"/>
      <c r="Q683" s="1025"/>
      <c r="R683" s="1025"/>
      <c r="S683" s="1025"/>
      <c r="T683" s="1025"/>
      <c r="U683" s="1025"/>
      <c r="V683" s="1025"/>
      <c r="W683" s="1025"/>
      <c r="X683" s="1025"/>
      <c r="Y683" s="130"/>
      <c r="Z683" s="1025"/>
      <c r="AA683" s="926"/>
      <c r="AB683" s="979"/>
      <c r="AC683" s="983"/>
      <c r="AD683" s="983"/>
      <c r="AE683" s="983"/>
      <c r="AF683" s="1092"/>
      <c r="AG683" s="984"/>
      <c r="AH683" s="908"/>
    </row>
    <row r="684" spans="1:34" ht="13.5" customHeight="1" thickBot="1" x14ac:dyDescent="0.3">
      <c r="A684" s="541"/>
      <c r="B684" s="856"/>
      <c r="C684" s="564" t="s">
        <v>788</v>
      </c>
      <c r="D684" s="561" t="s">
        <v>810</v>
      </c>
      <c r="E684" s="566" t="s">
        <v>618</v>
      </c>
      <c r="F684" s="857">
        <v>1</v>
      </c>
      <c r="G684" s="127" t="s">
        <v>619</v>
      </c>
      <c r="H684" s="263"/>
      <c r="I684" s="427">
        <f t="shared" ref="I684:I688" si="152">$H$682*$F$682/F684</f>
        <v>0</v>
      </c>
      <c r="J684" s="461" t="s">
        <v>107</v>
      </c>
      <c r="K684" s="462">
        <v>0</v>
      </c>
      <c r="L684" s="41">
        <f t="shared" ref="L684:L688" si="153">IF(K684&gt;0,$N$2,0)</f>
        <v>0</v>
      </c>
      <c r="M684" s="38">
        <f t="shared" ref="M684:M688" si="154">K684+L684</f>
        <v>0</v>
      </c>
      <c r="N684" s="38">
        <f t="shared" ref="N684:N688" si="155">M684*I684</f>
        <v>0</v>
      </c>
      <c r="O684" s="44">
        <f t="shared" ref="O684:O688" si="156">M684/F684</f>
        <v>0</v>
      </c>
      <c r="P684" s="924"/>
      <c r="Q684" s="1026"/>
      <c r="R684" s="1026"/>
      <c r="S684" s="1026"/>
      <c r="T684" s="1026"/>
      <c r="U684" s="1027"/>
      <c r="V684" s="1027"/>
      <c r="W684" s="1027"/>
      <c r="X684" s="1027"/>
      <c r="Y684" s="132"/>
      <c r="Z684" s="1027"/>
      <c r="AA684" s="926"/>
      <c r="AB684" s="985"/>
      <c r="AC684" s="986"/>
      <c r="AD684" s="986"/>
      <c r="AE684" s="986"/>
      <c r="AF684" s="986"/>
      <c r="AG684" s="987"/>
      <c r="AH684" s="908"/>
    </row>
    <row r="685" spans="1:34" ht="13.5" customHeight="1" thickBot="1" x14ac:dyDescent="0.3">
      <c r="A685" s="287"/>
      <c r="B685" s="858"/>
      <c r="C685" s="127" t="s">
        <v>786</v>
      </c>
      <c r="D685" s="129" t="s">
        <v>809</v>
      </c>
      <c r="E685" s="146" t="s">
        <v>618</v>
      </c>
      <c r="F685" s="609">
        <v>1</v>
      </c>
      <c r="G685" s="127" t="s">
        <v>619</v>
      </c>
      <c r="H685" s="409"/>
      <c r="I685" s="427">
        <f t="shared" si="152"/>
        <v>0</v>
      </c>
      <c r="J685" s="461" t="s">
        <v>107</v>
      </c>
      <c r="K685" s="462">
        <v>0</v>
      </c>
      <c r="L685" s="41">
        <f t="shared" si="153"/>
        <v>0</v>
      </c>
      <c r="M685" s="38">
        <f t="shared" si="154"/>
        <v>0</v>
      </c>
      <c r="N685" s="38">
        <f t="shared" si="155"/>
        <v>0</v>
      </c>
      <c r="O685" s="44">
        <f t="shared" si="156"/>
        <v>0</v>
      </c>
      <c r="P685" s="924"/>
      <c r="Q685" s="1026"/>
      <c r="R685" s="1026"/>
      <c r="S685" s="1026"/>
      <c r="T685" s="1026"/>
      <c r="U685" s="1027"/>
      <c r="V685" s="1027"/>
      <c r="W685" s="1027"/>
      <c r="X685" s="1027"/>
      <c r="Y685" s="132"/>
      <c r="Z685" s="1027"/>
      <c r="AA685" s="926"/>
      <c r="AB685" s="983"/>
      <c r="AC685" s="983"/>
      <c r="AD685" s="983"/>
      <c r="AE685" s="983"/>
      <c r="AF685" s="983"/>
      <c r="AG685" s="983"/>
      <c r="AH685" s="908"/>
    </row>
    <row r="686" spans="1:34" ht="13.5" customHeight="1" thickBot="1" x14ac:dyDescent="0.3">
      <c r="A686" s="287"/>
      <c r="B686" s="858"/>
      <c r="C686" s="127" t="s">
        <v>779</v>
      </c>
      <c r="D686" s="129" t="s">
        <v>864</v>
      </c>
      <c r="E686" s="146" t="s">
        <v>618</v>
      </c>
      <c r="F686" s="609">
        <v>1</v>
      </c>
      <c r="G686" s="127" t="s">
        <v>619</v>
      </c>
      <c r="H686" s="409"/>
      <c r="I686" s="427">
        <f t="shared" si="152"/>
        <v>0</v>
      </c>
      <c r="J686" s="461" t="s">
        <v>107</v>
      </c>
      <c r="K686" s="462">
        <v>0</v>
      </c>
      <c r="L686" s="41">
        <f t="shared" si="153"/>
        <v>0</v>
      </c>
      <c r="M686" s="38">
        <f t="shared" si="154"/>
        <v>0</v>
      </c>
      <c r="N686" s="38">
        <f t="shared" si="155"/>
        <v>0</v>
      </c>
      <c r="O686" s="44">
        <f t="shared" si="156"/>
        <v>0</v>
      </c>
      <c r="P686" s="924"/>
      <c r="Q686" s="1026"/>
      <c r="R686" s="1026"/>
      <c r="S686" s="1026"/>
      <c r="T686" s="1026"/>
      <c r="U686" s="1027"/>
      <c r="V686" s="1027"/>
      <c r="W686" s="1027"/>
      <c r="X686" s="1027"/>
      <c r="Y686" s="132"/>
      <c r="Z686" s="1027"/>
      <c r="AA686" s="926"/>
      <c r="AB686" s="983"/>
      <c r="AC686" s="983"/>
      <c r="AD686" s="983"/>
      <c r="AE686" s="983"/>
      <c r="AF686" s="983"/>
      <c r="AG686" s="983"/>
      <c r="AH686" s="908"/>
    </row>
    <row r="687" spans="1:34" ht="13.5" customHeight="1" thickBot="1" x14ac:dyDescent="0.3">
      <c r="A687" s="287"/>
      <c r="B687" s="858"/>
      <c r="C687" s="127" t="s">
        <v>755</v>
      </c>
      <c r="D687" s="129" t="s">
        <v>857</v>
      </c>
      <c r="E687" s="146" t="s">
        <v>618</v>
      </c>
      <c r="F687" s="609">
        <v>1</v>
      </c>
      <c r="G687" s="127" t="s">
        <v>619</v>
      </c>
      <c r="H687" s="409"/>
      <c r="I687" s="427">
        <f t="shared" si="152"/>
        <v>0</v>
      </c>
      <c r="J687" s="461" t="s">
        <v>107</v>
      </c>
      <c r="K687" s="462">
        <v>0</v>
      </c>
      <c r="L687" s="41">
        <f t="shared" si="153"/>
        <v>0</v>
      </c>
      <c r="M687" s="38">
        <f t="shared" si="154"/>
        <v>0</v>
      </c>
      <c r="N687" s="38">
        <f t="shared" si="155"/>
        <v>0</v>
      </c>
      <c r="O687" s="44">
        <f t="shared" si="156"/>
        <v>0</v>
      </c>
      <c r="P687" s="924"/>
      <c r="Q687" s="1026"/>
      <c r="R687" s="1026"/>
      <c r="S687" s="1026"/>
      <c r="T687" s="1026"/>
      <c r="U687" s="1027"/>
      <c r="V687" s="1027"/>
      <c r="W687" s="1027"/>
      <c r="X687" s="1027"/>
      <c r="Y687" s="132"/>
      <c r="Z687" s="1027"/>
      <c r="AA687" s="926"/>
      <c r="AB687" s="983"/>
      <c r="AC687" s="983"/>
      <c r="AD687" s="983"/>
      <c r="AE687" s="983"/>
      <c r="AF687" s="983"/>
      <c r="AG687" s="983"/>
      <c r="AH687" s="908"/>
    </row>
    <row r="688" spans="1:34" ht="13.5" customHeight="1" thickBot="1" x14ac:dyDescent="0.3">
      <c r="A688" s="287"/>
      <c r="B688" s="858"/>
      <c r="C688" s="127" t="s">
        <v>858</v>
      </c>
      <c r="D688" s="129">
        <v>29004</v>
      </c>
      <c r="E688" s="146" t="s">
        <v>618</v>
      </c>
      <c r="F688" s="609">
        <v>1</v>
      </c>
      <c r="G688" s="127" t="s">
        <v>619</v>
      </c>
      <c r="H688" s="409"/>
      <c r="I688" s="427">
        <f t="shared" si="152"/>
        <v>0</v>
      </c>
      <c r="J688" s="461" t="s">
        <v>107</v>
      </c>
      <c r="K688" s="462">
        <v>0</v>
      </c>
      <c r="L688" s="41">
        <f t="shared" si="153"/>
        <v>0</v>
      </c>
      <c r="M688" s="38">
        <f t="shared" si="154"/>
        <v>0</v>
      </c>
      <c r="N688" s="38">
        <f t="shared" si="155"/>
        <v>0</v>
      </c>
      <c r="O688" s="44">
        <f t="shared" si="156"/>
        <v>0</v>
      </c>
      <c r="P688" s="924"/>
      <c r="Q688" s="1026"/>
      <c r="R688" s="1026"/>
      <c r="S688" s="1026"/>
      <c r="T688" s="1026"/>
      <c r="U688" s="1027"/>
      <c r="V688" s="1027"/>
      <c r="W688" s="1027"/>
      <c r="X688" s="1027"/>
      <c r="Y688" s="132"/>
      <c r="Z688" s="1027"/>
      <c r="AA688" s="926"/>
      <c r="AB688" s="1021"/>
      <c r="AC688" s="1090"/>
      <c r="AD688" s="1090"/>
      <c r="AE688" s="1090"/>
      <c r="AF688" s="1090"/>
      <c r="AG688" s="1091"/>
      <c r="AH688" s="908"/>
    </row>
    <row r="689" spans="1:34" ht="13.5" customHeight="1" thickBot="1" x14ac:dyDescent="0.3">
      <c r="A689" s="549"/>
      <c r="B689" s="854"/>
      <c r="C689" s="830"/>
      <c r="D689" s="859"/>
      <c r="E689" s="553" t="s">
        <v>618</v>
      </c>
      <c r="F689" s="554">
        <v>1</v>
      </c>
      <c r="G689" s="551" t="s">
        <v>619</v>
      </c>
      <c r="H689" s="257"/>
      <c r="I689" s="433"/>
      <c r="J689" s="473"/>
      <c r="K689" s="474"/>
      <c r="L689" s="194"/>
      <c r="M689" s="194"/>
      <c r="N689" s="194"/>
      <c r="O689" s="73"/>
      <c r="P689" s="924"/>
      <c r="Q689" s="1027"/>
      <c r="R689" s="1027"/>
      <c r="S689" s="1027"/>
      <c r="T689" s="1027"/>
      <c r="U689" s="1027"/>
      <c r="V689" s="1027"/>
      <c r="W689" s="1027"/>
      <c r="X689" s="1027"/>
      <c r="Y689" s="132"/>
      <c r="Z689" s="1027"/>
      <c r="AA689" s="926"/>
      <c r="AB689" s="1057"/>
      <c r="AC689" s="1058"/>
      <c r="AD689" s="1058"/>
      <c r="AE689" s="1058"/>
      <c r="AF689" s="1058"/>
      <c r="AG689" s="1065"/>
      <c r="AH689" s="908"/>
    </row>
    <row r="690" spans="1:34" ht="13.5" customHeight="1" thickBot="1" x14ac:dyDescent="0.3">
      <c r="A690" s="555">
        <v>78890</v>
      </c>
      <c r="B690" s="567" t="s">
        <v>811</v>
      </c>
      <c r="C690" s="538" t="s">
        <v>78</v>
      </c>
      <c r="D690" s="791"/>
      <c r="E690" s="316" t="s">
        <v>711</v>
      </c>
      <c r="F690" s="316">
        <v>1</v>
      </c>
      <c r="G690" s="544" t="s">
        <v>798</v>
      </c>
      <c r="H690" s="254">
        <v>0</v>
      </c>
      <c r="I690" s="26"/>
      <c r="J690" s="485"/>
      <c r="K690" s="486"/>
      <c r="L690" s="68"/>
      <c r="M690" s="31"/>
      <c r="N690" s="31"/>
      <c r="O690" s="70"/>
      <c r="P690" s="924"/>
      <c r="Q690" s="253">
        <f>AA690*2</f>
        <v>406</v>
      </c>
      <c r="R690" s="925">
        <v>973</v>
      </c>
      <c r="S690" s="925">
        <v>340</v>
      </c>
      <c r="T690" s="965">
        <v>252</v>
      </c>
      <c r="U690" s="965">
        <v>388</v>
      </c>
      <c r="V690" s="965">
        <v>269</v>
      </c>
      <c r="W690" s="925">
        <v>700</v>
      </c>
      <c r="X690" s="254">
        <v>536</v>
      </c>
      <c r="Y690" s="123">
        <v>412</v>
      </c>
      <c r="Z690" s="254">
        <v>303</v>
      </c>
      <c r="AA690" s="926">
        <f>SUM(AB690:AG690)</f>
        <v>203</v>
      </c>
      <c r="AB690" s="1039">
        <v>29</v>
      </c>
      <c r="AC690" s="1040">
        <v>138</v>
      </c>
      <c r="AD690" s="1040">
        <v>0</v>
      </c>
      <c r="AE690" s="1040">
        <v>0</v>
      </c>
      <c r="AF690" s="1040">
        <v>33</v>
      </c>
      <c r="AG690" s="1042">
        <v>3</v>
      </c>
      <c r="AH690" s="908"/>
    </row>
    <row r="691" spans="1:34" ht="12.75" customHeight="1" thickBot="1" x14ac:dyDescent="0.3">
      <c r="A691" s="541" t="s">
        <v>51</v>
      </c>
      <c r="B691" s="542" t="s">
        <v>812</v>
      </c>
      <c r="C691" s="721"/>
      <c r="D691" s="721"/>
      <c r="E691" s="628" t="s">
        <v>711</v>
      </c>
      <c r="F691" s="628">
        <v>1</v>
      </c>
      <c r="G691" s="544" t="s">
        <v>619</v>
      </c>
      <c r="H691" s="264"/>
      <c r="I691" s="427">
        <f>$H$690*$F$690/F691</f>
        <v>0</v>
      </c>
      <c r="J691" s="461" t="s">
        <v>107</v>
      </c>
      <c r="K691" s="462">
        <v>0</v>
      </c>
      <c r="L691" s="41">
        <f>IF(K691&gt;0,$N$2,0)</f>
        <v>0</v>
      </c>
      <c r="M691" s="38">
        <f>K691+L691</f>
        <v>0</v>
      </c>
      <c r="N691" s="38">
        <f>M691*I691</f>
        <v>0</v>
      </c>
      <c r="O691" s="44">
        <f>M691/F691</f>
        <v>0</v>
      </c>
      <c r="P691" s="924"/>
      <c r="Q691" s="1025"/>
      <c r="R691" s="1025"/>
      <c r="S691" s="1025"/>
      <c r="T691" s="1025"/>
      <c r="U691" s="1025"/>
      <c r="V691" s="1025"/>
      <c r="W691" s="1025"/>
      <c r="X691" s="1025"/>
      <c r="Y691" s="130"/>
      <c r="Z691" s="1025"/>
      <c r="AA691" s="926"/>
      <c r="AB691" s="979"/>
      <c r="AC691" s="983"/>
      <c r="AD691" s="983"/>
      <c r="AE691" s="983"/>
      <c r="AF691" s="983"/>
      <c r="AG691" s="984"/>
      <c r="AH691" s="908"/>
    </row>
    <row r="692" spans="1:34" ht="12.75" customHeight="1" thickBot="1" x14ac:dyDescent="0.3">
      <c r="A692" s="541"/>
      <c r="B692" s="542"/>
      <c r="C692" s="542" t="s">
        <v>779</v>
      </c>
      <c r="D692" s="317" t="s">
        <v>859</v>
      </c>
      <c r="E692" s="317" t="s">
        <v>711</v>
      </c>
      <c r="F692" s="317">
        <v>1</v>
      </c>
      <c r="G692" s="544" t="s">
        <v>619</v>
      </c>
      <c r="H692" s="259"/>
      <c r="I692" s="427">
        <f>$H$690*$F$690/F692</f>
        <v>0</v>
      </c>
      <c r="J692" s="461" t="s">
        <v>107</v>
      </c>
      <c r="K692" s="462">
        <v>0</v>
      </c>
      <c r="L692" s="41">
        <f>IF(K692&gt;0,$N$2,0)</f>
        <v>0</v>
      </c>
      <c r="M692" s="38">
        <f>K692+L692</f>
        <v>0</v>
      </c>
      <c r="N692" s="38">
        <f>M692*I692</f>
        <v>0</v>
      </c>
      <c r="O692" s="44">
        <f>M692/F692</f>
        <v>0</v>
      </c>
      <c r="P692" s="924"/>
      <c r="Q692" s="1026"/>
      <c r="R692" s="1026"/>
      <c r="S692" s="1026"/>
      <c r="T692" s="1026"/>
      <c r="U692" s="1025"/>
      <c r="V692" s="1025"/>
      <c r="W692" s="1025"/>
      <c r="X692" s="1025"/>
      <c r="Y692" s="130"/>
      <c r="Z692" s="1025"/>
      <c r="AA692" s="926"/>
      <c r="AB692" s="979"/>
      <c r="AC692" s="983"/>
      <c r="AD692" s="983"/>
      <c r="AE692" s="983"/>
      <c r="AF692" s="983"/>
      <c r="AG692" s="984"/>
      <c r="AH692" s="908"/>
    </row>
    <row r="693" spans="1:34" ht="12.75" customHeight="1" thickBot="1" x14ac:dyDescent="0.3">
      <c r="A693" s="541"/>
      <c r="B693" s="542"/>
      <c r="C693" s="542" t="s">
        <v>755</v>
      </c>
      <c r="D693" s="317" t="s">
        <v>860</v>
      </c>
      <c r="E693" s="317" t="s">
        <v>711</v>
      </c>
      <c r="F693" s="317">
        <v>1</v>
      </c>
      <c r="G693" s="544" t="s">
        <v>619</v>
      </c>
      <c r="H693" s="259"/>
      <c r="I693" s="427">
        <f>$H$690*$F$690/F693</f>
        <v>0</v>
      </c>
      <c r="J693" s="461" t="s">
        <v>107</v>
      </c>
      <c r="K693" s="462">
        <v>0</v>
      </c>
      <c r="L693" s="41">
        <f>IF(K693&gt;0,$N$2,0)</f>
        <v>0</v>
      </c>
      <c r="M693" s="38">
        <f>K693+L693</f>
        <v>0</v>
      </c>
      <c r="N693" s="38">
        <f>M693*I693</f>
        <v>0</v>
      </c>
      <c r="O693" s="44">
        <f>M693/F693</f>
        <v>0</v>
      </c>
      <c r="P693" s="924"/>
      <c r="Q693" s="1026"/>
      <c r="R693" s="1026"/>
      <c r="S693" s="1026"/>
      <c r="T693" s="1026"/>
      <c r="U693" s="1025"/>
      <c r="V693" s="1025"/>
      <c r="W693" s="1025"/>
      <c r="X693" s="1025"/>
      <c r="Y693" s="130"/>
      <c r="Z693" s="1025"/>
      <c r="AA693" s="926"/>
      <c r="AB693" s="979"/>
      <c r="AC693" s="983"/>
      <c r="AD693" s="983"/>
      <c r="AE693" s="983"/>
      <c r="AF693" s="983"/>
      <c r="AG693" s="984"/>
      <c r="AH693" s="908"/>
    </row>
    <row r="694" spans="1:34" ht="12.75" customHeight="1" thickBot="1" x14ac:dyDescent="0.3">
      <c r="A694" s="541"/>
      <c r="B694" s="542"/>
      <c r="C694" s="542" t="s">
        <v>858</v>
      </c>
      <c r="D694" s="317">
        <v>29005</v>
      </c>
      <c r="E694" s="317" t="s">
        <v>711</v>
      </c>
      <c r="F694" s="317">
        <v>1</v>
      </c>
      <c r="G694" s="544" t="s">
        <v>619</v>
      </c>
      <c r="H694" s="259"/>
      <c r="I694" s="427">
        <f t="shared" ref="I694:I695" si="157">$H$690*$F$690/F694</f>
        <v>0</v>
      </c>
      <c r="J694" s="461" t="s">
        <v>107</v>
      </c>
      <c r="K694" s="462">
        <v>0</v>
      </c>
      <c r="L694" s="41">
        <f t="shared" ref="L694:L695" si="158">IF(K694&gt;0,$N$2,0)</f>
        <v>0</v>
      </c>
      <c r="M694" s="38">
        <f t="shared" ref="M694:M695" si="159">K694+L694</f>
        <v>0</v>
      </c>
      <c r="N694" s="38">
        <f t="shared" ref="N694:N695" si="160">M694*I694</f>
        <v>0</v>
      </c>
      <c r="O694" s="44">
        <f t="shared" ref="O694:O695" si="161">M694/F694</f>
        <v>0</v>
      </c>
      <c r="P694" s="924"/>
      <c r="Q694" s="1026"/>
      <c r="R694" s="1026"/>
      <c r="S694" s="1026"/>
      <c r="T694" s="1026"/>
      <c r="U694" s="1025"/>
      <c r="V694" s="1025"/>
      <c r="W694" s="1025"/>
      <c r="X694" s="1025"/>
      <c r="Y694" s="130"/>
      <c r="Z694" s="1025"/>
      <c r="AA694" s="926"/>
      <c r="AB694" s="979"/>
      <c r="AC694" s="983"/>
      <c r="AD694" s="983"/>
      <c r="AE694" s="983"/>
      <c r="AF694" s="983"/>
      <c r="AG694" s="984"/>
      <c r="AH694" s="908"/>
    </row>
    <row r="695" spans="1:34" ht="12.75" customHeight="1" thickBot="1" x14ac:dyDescent="0.3">
      <c r="A695" s="541"/>
      <c r="B695" s="542"/>
      <c r="C695" s="542" t="s">
        <v>786</v>
      </c>
      <c r="D695" s="317" t="s">
        <v>861</v>
      </c>
      <c r="E695" s="317" t="s">
        <v>711</v>
      </c>
      <c r="F695" s="317">
        <v>1</v>
      </c>
      <c r="G695" s="544" t="s">
        <v>619</v>
      </c>
      <c r="H695" s="259"/>
      <c r="I695" s="427">
        <f t="shared" si="157"/>
        <v>0</v>
      </c>
      <c r="J695" s="461" t="s">
        <v>107</v>
      </c>
      <c r="K695" s="462">
        <v>0</v>
      </c>
      <c r="L695" s="41">
        <f t="shared" si="158"/>
        <v>0</v>
      </c>
      <c r="M695" s="38">
        <f t="shared" si="159"/>
        <v>0</v>
      </c>
      <c r="N695" s="38">
        <f t="shared" si="160"/>
        <v>0</v>
      </c>
      <c r="O695" s="44">
        <f t="shared" si="161"/>
        <v>0</v>
      </c>
      <c r="P695" s="924"/>
      <c r="Q695" s="1026"/>
      <c r="R695" s="1026"/>
      <c r="S695" s="1026"/>
      <c r="T695" s="1026"/>
      <c r="U695" s="1025"/>
      <c r="V695" s="1025"/>
      <c r="W695" s="1025"/>
      <c r="X695" s="1025"/>
      <c r="Y695" s="130"/>
      <c r="Z695" s="1025"/>
      <c r="AA695" s="926"/>
      <c r="AB695" s="979"/>
      <c r="AC695" s="983"/>
      <c r="AD695" s="983"/>
      <c r="AE695" s="983"/>
      <c r="AF695" s="983"/>
      <c r="AG695" s="984"/>
      <c r="AH695" s="908"/>
    </row>
    <row r="696" spans="1:34" ht="12.75" customHeight="1" thickBot="1" x14ac:dyDescent="0.3">
      <c r="A696" s="541"/>
      <c r="B696" s="542"/>
      <c r="C696" s="542" t="s">
        <v>788</v>
      </c>
      <c r="D696" s="317">
        <v>5932</v>
      </c>
      <c r="E696" s="317" t="s">
        <v>711</v>
      </c>
      <c r="F696" s="317">
        <v>1</v>
      </c>
      <c r="G696" s="544" t="s">
        <v>619</v>
      </c>
      <c r="H696" s="259"/>
      <c r="I696" s="427">
        <f>$H$690*$F$690/F696</f>
        <v>0</v>
      </c>
      <c r="J696" s="461" t="s">
        <v>107</v>
      </c>
      <c r="K696" s="462">
        <v>0</v>
      </c>
      <c r="L696" s="41">
        <f>IF(K696&gt;0,$N$2,0)</f>
        <v>0</v>
      </c>
      <c r="M696" s="38">
        <f>K696+L696</f>
        <v>0</v>
      </c>
      <c r="N696" s="38">
        <f>M696*I696</f>
        <v>0</v>
      </c>
      <c r="O696" s="44">
        <f>M696/F696</f>
        <v>0</v>
      </c>
      <c r="P696" s="924"/>
      <c r="Q696" s="1026"/>
      <c r="R696" s="1026"/>
      <c r="S696" s="1026"/>
      <c r="T696" s="1026"/>
      <c r="U696" s="1025"/>
      <c r="V696" s="1025"/>
      <c r="W696" s="1025"/>
      <c r="X696" s="1025"/>
      <c r="Y696" s="130"/>
      <c r="Z696" s="1025"/>
      <c r="AA696" s="926"/>
      <c r="AB696" s="979"/>
      <c r="AC696" s="983"/>
      <c r="AD696" s="983"/>
      <c r="AE696" s="983"/>
      <c r="AF696" s="983"/>
      <c r="AG696" s="984"/>
      <c r="AH696" s="908"/>
    </row>
    <row r="697" spans="1:34" ht="12.75" customHeight="1" x14ac:dyDescent="0.25">
      <c r="A697" s="541"/>
      <c r="B697" s="542"/>
      <c r="C697" s="542" t="s">
        <v>862</v>
      </c>
      <c r="D697" s="317" t="s">
        <v>863</v>
      </c>
      <c r="E697" s="317" t="s">
        <v>711</v>
      </c>
      <c r="F697" s="317">
        <v>1</v>
      </c>
      <c r="G697" s="544" t="s">
        <v>619</v>
      </c>
      <c r="H697" s="259"/>
      <c r="I697" s="427">
        <f>$H$690*$F$690/F697</f>
        <v>0</v>
      </c>
      <c r="J697" s="461" t="s">
        <v>107</v>
      </c>
      <c r="K697" s="462">
        <v>0</v>
      </c>
      <c r="L697" s="41">
        <f>IF(K697&gt;0,$N$2,0)</f>
        <v>0</v>
      </c>
      <c r="M697" s="38">
        <f>K697+L697</f>
        <v>0</v>
      </c>
      <c r="N697" s="38">
        <f>M697*I697</f>
        <v>0</v>
      </c>
      <c r="O697" s="44">
        <f>M697/F697</f>
        <v>0</v>
      </c>
      <c r="P697" s="924"/>
      <c r="Q697" s="1026"/>
      <c r="R697" s="1026"/>
      <c r="S697" s="1026"/>
      <c r="T697" s="1026"/>
      <c r="U697" s="1025"/>
      <c r="V697" s="1025"/>
      <c r="W697" s="1025"/>
      <c r="X697" s="1025"/>
      <c r="Y697" s="130"/>
      <c r="Z697" s="1025"/>
      <c r="AA697" s="926"/>
      <c r="AB697" s="979"/>
      <c r="AC697" s="983"/>
      <c r="AD697" s="983"/>
      <c r="AE697" s="983"/>
      <c r="AF697" s="983"/>
      <c r="AG697" s="984"/>
      <c r="AH697" s="908"/>
    </row>
    <row r="698" spans="1:34" ht="13.5" customHeight="1" thickBot="1" x14ac:dyDescent="0.3">
      <c r="A698" s="549"/>
      <c r="B698" s="860"/>
      <c r="C698" s="860"/>
      <c r="D698" s="677"/>
      <c r="E698" s="575"/>
      <c r="F698" s="574"/>
      <c r="G698" s="551"/>
      <c r="H698" s="257"/>
      <c r="I698" s="448"/>
      <c r="J698" s="492"/>
      <c r="K698" s="505"/>
      <c r="L698" s="50"/>
      <c r="M698" s="194"/>
      <c r="N698" s="194"/>
      <c r="O698" s="73"/>
      <c r="P698" s="924"/>
      <c r="Q698" s="1027"/>
      <c r="R698" s="1027"/>
      <c r="S698" s="1027"/>
      <c r="T698" s="1027"/>
      <c r="U698" s="1027"/>
      <c r="V698" s="1027"/>
      <c r="W698" s="1027"/>
      <c r="X698" s="1027"/>
      <c r="Y698" s="132"/>
      <c r="Z698" s="1027"/>
      <c r="AA698" s="926"/>
      <c r="AB698" s="1057"/>
      <c r="AC698" s="1058"/>
      <c r="AD698" s="1058"/>
      <c r="AE698" s="1058"/>
      <c r="AF698" s="1058"/>
      <c r="AG698" s="1065"/>
      <c r="AH698" s="908"/>
    </row>
    <row r="699" spans="1:34" ht="13.5" customHeight="1" thickBot="1" x14ac:dyDescent="0.3">
      <c r="A699" s="555">
        <v>78895</v>
      </c>
      <c r="B699" s="819" t="s">
        <v>813</v>
      </c>
      <c r="C699" s="538" t="s">
        <v>78</v>
      </c>
      <c r="D699" s="540"/>
      <c r="E699" s="316" t="s">
        <v>814</v>
      </c>
      <c r="F699" s="316">
        <v>80</v>
      </c>
      <c r="G699" s="544" t="s">
        <v>632</v>
      </c>
      <c r="H699" s="254">
        <v>0</v>
      </c>
      <c r="I699" s="26"/>
      <c r="J699" s="485"/>
      <c r="K699" s="486"/>
      <c r="L699" s="68"/>
      <c r="M699" s="31"/>
      <c r="N699" s="31"/>
      <c r="O699" s="70"/>
      <c r="P699" s="924"/>
      <c r="Q699" s="253">
        <f>AA699*2</f>
        <v>262</v>
      </c>
      <c r="R699" s="925">
        <v>360</v>
      </c>
      <c r="S699" s="925">
        <v>328</v>
      </c>
      <c r="T699" s="965">
        <v>132</v>
      </c>
      <c r="U699" s="965">
        <v>932</v>
      </c>
      <c r="V699" s="965">
        <v>166</v>
      </c>
      <c r="W699" s="925">
        <v>386</v>
      </c>
      <c r="X699" s="254">
        <v>230</v>
      </c>
      <c r="Y699" s="123">
        <v>315</v>
      </c>
      <c r="Z699" s="254">
        <v>305</v>
      </c>
      <c r="AA699" s="926">
        <f>SUM(AB699:AG699)</f>
        <v>131</v>
      </c>
      <c r="AB699" s="1039">
        <v>0</v>
      </c>
      <c r="AC699" s="1040">
        <v>62</v>
      </c>
      <c r="AD699" s="1040">
        <v>0</v>
      </c>
      <c r="AE699" s="1040">
        <v>0</v>
      </c>
      <c r="AF699" s="1040">
        <v>6</v>
      </c>
      <c r="AG699" s="1042">
        <v>63</v>
      </c>
      <c r="AH699" s="908"/>
    </row>
    <row r="700" spans="1:34" ht="12.75" customHeight="1" x14ac:dyDescent="0.25">
      <c r="A700" s="541" t="s">
        <v>51</v>
      </c>
      <c r="B700" s="542"/>
      <c r="C700" s="721"/>
      <c r="D700" s="721"/>
      <c r="E700" s="628" t="s">
        <v>814</v>
      </c>
      <c r="F700" s="628">
        <v>80</v>
      </c>
      <c r="G700" s="542" t="s">
        <v>50</v>
      </c>
      <c r="H700" s="264"/>
      <c r="I700" s="427">
        <f>$H$699*$F$699/F700</f>
        <v>0</v>
      </c>
      <c r="J700" s="461" t="s">
        <v>107</v>
      </c>
      <c r="K700" s="462">
        <v>0</v>
      </c>
      <c r="L700" s="41">
        <f>IF(K700&gt;0,$N$2,0)</f>
        <v>0</v>
      </c>
      <c r="M700" s="38">
        <f>K700+L700</f>
        <v>0</v>
      </c>
      <c r="N700" s="38">
        <f>M700*I700</f>
        <v>0</v>
      </c>
      <c r="O700" s="44">
        <f>M700/F700</f>
        <v>0</v>
      </c>
      <c r="P700" s="924"/>
      <c r="Q700" s="1025"/>
      <c r="R700" s="1025"/>
      <c r="S700" s="1025"/>
      <c r="T700" s="1025"/>
      <c r="U700" s="1025"/>
      <c r="V700" s="1025"/>
      <c r="W700" s="1025"/>
      <c r="X700" s="1025"/>
      <c r="Y700" s="130"/>
      <c r="Z700" s="1025"/>
      <c r="AA700" s="926"/>
      <c r="AB700" s="979"/>
      <c r="AC700" s="983"/>
      <c r="AD700" s="983"/>
      <c r="AE700" s="983"/>
      <c r="AF700" s="983"/>
      <c r="AG700" s="984"/>
      <c r="AH700" s="908"/>
    </row>
    <row r="701" spans="1:34" ht="13.5" customHeight="1" thickBot="1" x14ac:dyDescent="0.3">
      <c r="A701" s="549"/>
      <c r="B701" s="551"/>
      <c r="C701" s="816"/>
      <c r="D701" s="574"/>
      <c r="E701" s="554"/>
      <c r="F701" s="861"/>
      <c r="G701" s="551"/>
      <c r="H701" s="257"/>
      <c r="I701" s="433"/>
      <c r="J701" s="473"/>
      <c r="K701" s="474"/>
      <c r="L701" s="193"/>
      <c r="M701" s="194"/>
      <c r="N701" s="194"/>
      <c r="O701" s="73"/>
      <c r="P701" s="924"/>
      <c r="Q701" s="1027"/>
      <c r="R701" s="1027"/>
      <c r="S701" s="1027"/>
      <c r="T701" s="1027"/>
      <c r="U701" s="1027"/>
      <c r="V701" s="1027"/>
      <c r="W701" s="1027"/>
      <c r="X701" s="1027"/>
      <c r="Y701" s="132"/>
      <c r="Z701" s="1027"/>
      <c r="AA701" s="926"/>
      <c r="AB701" s="1057"/>
      <c r="AC701" s="1058"/>
      <c r="AD701" s="1058"/>
      <c r="AE701" s="1058"/>
      <c r="AF701" s="1058"/>
      <c r="AG701" s="1065"/>
      <c r="AH701" s="908"/>
    </row>
    <row r="702" spans="1:34" ht="13.5" customHeight="1" thickBot="1" x14ac:dyDescent="0.3">
      <c r="A702" s="555">
        <v>78900</v>
      </c>
      <c r="B702" s="567" t="s">
        <v>815</v>
      </c>
      <c r="C702" s="538" t="s">
        <v>816</v>
      </c>
      <c r="D702" s="791" t="s">
        <v>817</v>
      </c>
      <c r="E702" s="540">
        <v>150</v>
      </c>
      <c r="F702" s="540">
        <v>150</v>
      </c>
      <c r="G702" s="544" t="s">
        <v>50</v>
      </c>
      <c r="H702" s="254">
        <v>30</v>
      </c>
      <c r="I702" s="429">
        <f>$H$702*$F$702/F702</f>
        <v>30</v>
      </c>
      <c r="J702" s="465" t="s">
        <v>107</v>
      </c>
      <c r="K702" s="466">
        <v>0</v>
      </c>
      <c r="L702" s="86">
        <f>IF(K702&gt;0,$N$2,0)</f>
        <v>0</v>
      </c>
      <c r="M702" s="31">
        <f>K702+L702</f>
        <v>0</v>
      </c>
      <c r="N702" s="31">
        <f>M702*I702</f>
        <v>0</v>
      </c>
      <c r="O702" s="70">
        <f>M702/F702</f>
        <v>0</v>
      </c>
      <c r="P702" s="924"/>
      <c r="Q702" s="253">
        <f>AA702*2</f>
        <v>16796</v>
      </c>
      <c r="R702" s="925">
        <v>9311</v>
      </c>
      <c r="S702" s="925">
        <v>15700</v>
      </c>
      <c r="T702" s="965">
        <v>9670</v>
      </c>
      <c r="U702" s="965">
        <v>13784</v>
      </c>
      <c r="V702" s="965">
        <v>3210</v>
      </c>
      <c r="W702" s="925">
        <v>20710</v>
      </c>
      <c r="X702" s="254">
        <v>18328</v>
      </c>
      <c r="Y702" s="123">
        <v>16977</v>
      </c>
      <c r="Z702" s="254">
        <v>16443</v>
      </c>
      <c r="AA702" s="926">
        <f>SUM(AB702:AG702)</f>
        <v>8398</v>
      </c>
      <c r="AB702" s="1039">
        <v>1458</v>
      </c>
      <c r="AC702" s="1040">
        <v>4652</v>
      </c>
      <c r="AD702" s="1040">
        <v>37</v>
      </c>
      <c r="AE702" s="1040">
        <v>0</v>
      </c>
      <c r="AF702" s="1040">
        <v>0</v>
      </c>
      <c r="AG702" s="1042">
        <v>2251</v>
      </c>
      <c r="AH702" s="908"/>
    </row>
    <row r="703" spans="1:34" ht="12.75" customHeight="1" x14ac:dyDescent="0.25">
      <c r="A703" s="541" t="s">
        <v>51</v>
      </c>
      <c r="B703" s="542" t="s">
        <v>818</v>
      </c>
      <c r="C703" s="542" t="s">
        <v>819</v>
      </c>
      <c r="D703" s="781">
        <v>3530</v>
      </c>
      <c r="E703" s="560">
        <v>150</v>
      </c>
      <c r="F703" s="317">
        <v>150</v>
      </c>
      <c r="G703" s="544" t="s">
        <v>50</v>
      </c>
      <c r="H703" s="259"/>
      <c r="I703" s="454">
        <f>$H$702*$F$702/F703</f>
        <v>30</v>
      </c>
      <c r="J703" s="471" t="s">
        <v>107</v>
      </c>
      <c r="K703" s="472">
        <v>0</v>
      </c>
      <c r="L703" s="41">
        <f>IF(K703&gt;0,$N$2,0)</f>
        <v>0</v>
      </c>
      <c r="M703" s="101">
        <f>K703+L703</f>
        <v>0</v>
      </c>
      <c r="N703" s="101">
        <f>M703*I703</f>
        <v>0</v>
      </c>
      <c r="O703" s="103">
        <f>M703/F703</f>
        <v>0</v>
      </c>
      <c r="P703" s="924"/>
      <c r="Q703" s="1026"/>
      <c r="R703" s="1026"/>
      <c r="S703" s="1026"/>
      <c r="T703" s="1026"/>
      <c r="U703" s="1026"/>
      <c r="V703" s="1026"/>
      <c r="W703" s="1026"/>
      <c r="X703" s="1026"/>
      <c r="Y703" s="131"/>
      <c r="Z703" s="1026"/>
      <c r="AA703" s="926"/>
      <c r="AB703" s="979"/>
      <c r="AC703" s="983"/>
      <c r="AD703" s="983"/>
      <c r="AE703" s="983"/>
      <c r="AF703" s="983"/>
      <c r="AG703" s="984"/>
      <c r="AH703" s="908"/>
    </row>
    <row r="704" spans="1:34" ht="12.75" customHeight="1" x14ac:dyDescent="0.25">
      <c r="A704" s="541"/>
      <c r="B704" s="564" t="s">
        <v>820</v>
      </c>
      <c r="C704" s="542" t="s">
        <v>821</v>
      </c>
      <c r="D704" s="781" t="s">
        <v>822</v>
      </c>
      <c r="E704" s="560" t="s">
        <v>523</v>
      </c>
      <c r="F704" s="317">
        <v>150</v>
      </c>
      <c r="G704" s="544" t="s">
        <v>50</v>
      </c>
      <c r="H704" s="259"/>
      <c r="I704" s="454">
        <f>$H$702*$F$702/F704</f>
        <v>30</v>
      </c>
      <c r="J704" s="471" t="s">
        <v>107</v>
      </c>
      <c r="K704" s="472">
        <v>0</v>
      </c>
      <c r="L704" s="41">
        <f>IF(K704&gt;0,$N$2,0)</f>
        <v>0</v>
      </c>
      <c r="M704" s="101">
        <f>K704+L704</f>
        <v>0</v>
      </c>
      <c r="N704" s="101">
        <f>M704*I704</f>
        <v>0</v>
      </c>
      <c r="O704" s="103">
        <f>M704/F704</f>
        <v>0</v>
      </c>
      <c r="P704" s="924"/>
      <c r="Q704" s="1026"/>
      <c r="R704" s="1026"/>
      <c r="S704" s="1026"/>
      <c r="T704" s="1026"/>
      <c r="U704" s="1026"/>
      <c r="V704" s="1026"/>
      <c r="W704" s="1026"/>
      <c r="X704" s="1026"/>
      <c r="Y704" s="131"/>
      <c r="Z704" s="1026"/>
      <c r="AA704" s="926"/>
      <c r="AB704" s="979"/>
      <c r="AC704" s="983"/>
      <c r="AD704" s="983"/>
      <c r="AE704" s="983"/>
      <c r="AF704" s="983"/>
      <c r="AG704" s="984"/>
      <c r="AH704" s="908"/>
    </row>
    <row r="705" spans="1:34" ht="12.75" customHeight="1" x14ac:dyDescent="0.25">
      <c r="A705" s="541"/>
      <c r="B705" s="564"/>
      <c r="C705" s="542" t="s">
        <v>823</v>
      </c>
      <c r="D705" s="781" t="s">
        <v>824</v>
      </c>
      <c r="E705" s="560" t="s">
        <v>523</v>
      </c>
      <c r="F705" s="317">
        <v>150</v>
      </c>
      <c r="G705" s="544" t="s">
        <v>50</v>
      </c>
      <c r="H705" s="259"/>
      <c r="I705" s="454">
        <f>$H$702*$F$702/F705</f>
        <v>30</v>
      </c>
      <c r="J705" s="471" t="s">
        <v>107</v>
      </c>
      <c r="K705" s="472">
        <v>0</v>
      </c>
      <c r="L705" s="41">
        <f>IF(K705&gt;0,$N$2,0)</f>
        <v>0</v>
      </c>
      <c r="M705" s="101">
        <f>K705+L705</f>
        <v>0</v>
      </c>
      <c r="N705" s="101">
        <f>M705*I705</f>
        <v>0</v>
      </c>
      <c r="O705" s="103">
        <f>M705/F705</f>
        <v>0</v>
      </c>
      <c r="P705" s="924"/>
      <c r="Q705" s="1026"/>
      <c r="R705" s="1026"/>
      <c r="S705" s="1026"/>
      <c r="T705" s="1026"/>
      <c r="U705" s="1026"/>
      <c r="V705" s="1026"/>
      <c r="W705" s="1026"/>
      <c r="X705" s="1026"/>
      <c r="Y705" s="131"/>
      <c r="Z705" s="1026"/>
      <c r="AA705" s="926"/>
      <c r="AB705" s="979"/>
      <c r="AC705" s="983"/>
      <c r="AD705" s="983"/>
      <c r="AE705" s="983"/>
      <c r="AF705" s="983"/>
      <c r="AG705" s="984"/>
      <c r="AH705" s="908"/>
    </row>
    <row r="706" spans="1:34" ht="12.75" customHeight="1" x14ac:dyDescent="0.25">
      <c r="A706" s="541"/>
      <c r="B706" s="564"/>
      <c r="C706" s="542" t="s">
        <v>825</v>
      </c>
      <c r="D706" s="781" t="s">
        <v>826</v>
      </c>
      <c r="E706" s="560" t="s">
        <v>523</v>
      </c>
      <c r="F706" s="317">
        <v>150</v>
      </c>
      <c r="G706" s="544" t="s">
        <v>50</v>
      </c>
      <c r="H706" s="259"/>
      <c r="I706" s="454">
        <f>$H$702*$F$702/F706</f>
        <v>30</v>
      </c>
      <c r="J706" s="471" t="s">
        <v>107</v>
      </c>
      <c r="K706" s="472">
        <v>0</v>
      </c>
      <c r="L706" s="41">
        <f>IF(K706&gt;0,$N$2,0)</f>
        <v>0</v>
      </c>
      <c r="M706" s="101">
        <f>K706+L706</f>
        <v>0</v>
      </c>
      <c r="N706" s="101">
        <f>M706*I706</f>
        <v>0</v>
      </c>
      <c r="O706" s="103">
        <f>M706/F706</f>
        <v>0</v>
      </c>
      <c r="P706" s="924"/>
      <c r="Q706" s="1026"/>
      <c r="R706" s="1026"/>
      <c r="S706" s="1026"/>
      <c r="T706" s="1026"/>
      <c r="U706" s="1026"/>
      <c r="V706" s="1026"/>
      <c r="W706" s="1026"/>
      <c r="X706" s="1026"/>
      <c r="Y706" s="131"/>
      <c r="Z706" s="1026"/>
      <c r="AA706" s="926"/>
      <c r="AB706" s="979"/>
      <c r="AC706" s="983"/>
      <c r="AD706" s="983"/>
      <c r="AE706" s="983"/>
      <c r="AF706" s="983"/>
      <c r="AG706" s="984"/>
      <c r="AH706" s="908"/>
    </row>
    <row r="707" spans="1:34" ht="13.5" customHeight="1" thickBot="1" x14ac:dyDescent="0.3">
      <c r="A707" s="549"/>
      <c r="B707" s="563"/>
      <c r="C707" s="563"/>
      <c r="D707" s="677"/>
      <c r="E707" s="575"/>
      <c r="F707" s="574"/>
      <c r="G707" s="563"/>
      <c r="H707" s="257"/>
      <c r="I707" s="448"/>
      <c r="J707" s="469"/>
      <c r="K707" s="505"/>
      <c r="L707" s="50"/>
      <c r="M707" s="194"/>
      <c r="N707" s="194"/>
      <c r="O707" s="73"/>
      <c r="P707" s="924"/>
      <c r="Q707" s="1027"/>
      <c r="R707" s="1027"/>
      <c r="S707" s="1027"/>
      <c r="T707" s="1027"/>
      <c r="U707" s="1027"/>
      <c r="V707" s="1027"/>
      <c r="W707" s="1027"/>
      <c r="X707" s="1027"/>
      <c r="Y707" s="132"/>
      <c r="Z707" s="1027"/>
      <c r="AA707" s="926"/>
      <c r="AB707" s="1057"/>
      <c r="AC707" s="1058"/>
      <c r="AD707" s="1058"/>
      <c r="AE707" s="1058"/>
      <c r="AF707" s="1058"/>
      <c r="AG707" s="1065"/>
      <c r="AH707" s="908"/>
    </row>
    <row r="708" spans="1:34" ht="13.5" customHeight="1" thickBot="1" x14ac:dyDescent="0.3">
      <c r="A708" s="555">
        <v>78905</v>
      </c>
      <c r="B708" s="567" t="s">
        <v>827</v>
      </c>
      <c r="C708" s="538" t="s">
        <v>78</v>
      </c>
      <c r="D708" s="540"/>
      <c r="E708" s="560" t="s">
        <v>733</v>
      </c>
      <c r="F708" s="317">
        <v>12</v>
      </c>
      <c r="G708" s="544" t="s">
        <v>77</v>
      </c>
      <c r="H708" s="254">
        <v>20</v>
      </c>
      <c r="I708" s="429">
        <f>$H$708*$F$708/F708</f>
        <v>20</v>
      </c>
      <c r="J708" s="485"/>
      <c r="K708" s="486"/>
      <c r="L708" s="68"/>
      <c r="M708" s="31"/>
      <c r="N708" s="31"/>
      <c r="O708" s="70"/>
      <c r="P708" s="924"/>
      <c r="Q708" s="253">
        <f>AA708*2</f>
        <v>3230</v>
      </c>
      <c r="R708" s="925">
        <v>3215</v>
      </c>
      <c r="S708" s="925">
        <v>2834</v>
      </c>
      <c r="T708" s="965">
        <v>2259</v>
      </c>
      <c r="U708" s="965">
        <v>2004</v>
      </c>
      <c r="V708" s="965">
        <v>1961</v>
      </c>
      <c r="W708" s="925">
        <v>3732</v>
      </c>
      <c r="X708" s="254">
        <v>3968</v>
      </c>
      <c r="Y708" s="123">
        <v>3023</v>
      </c>
      <c r="Z708" s="254">
        <v>3433</v>
      </c>
      <c r="AA708" s="926">
        <f>SUM(AB708:AG708)</f>
        <v>1615</v>
      </c>
      <c r="AB708" s="1039">
        <v>43</v>
      </c>
      <c r="AC708" s="1040">
        <v>997</v>
      </c>
      <c r="AD708" s="1040">
        <v>61</v>
      </c>
      <c r="AE708" s="1040">
        <v>118</v>
      </c>
      <c r="AF708" s="1040">
        <v>396</v>
      </c>
      <c r="AG708" s="1042">
        <v>0</v>
      </c>
      <c r="AH708" s="908"/>
    </row>
    <row r="709" spans="1:34" ht="12.75" customHeight="1" x14ac:dyDescent="0.25">
      <c r="A709" s="541" t="s">
        <v>51</v>
      </c>
      <c r="B709" s="557" t="s">
        <v>828</v>
      </c>
      <c r="C709" s="862"/>
      <c r="D709" s="863"/>
      <c r="E709" s="650" t="s">
        <v>733</v>
      </c>
      <c r="F709" s="628">
        <v>12</v>
      </c>
      <c r="G709" s="544" t="s">
        <v>50</v>
      </c>
      <c r="H709" s="264"/>
      <c r="I709" s="427">
        <f>$H$708*$F$708/F709</f>
        <v>20</v>
      </c>
      <c r="J709" s="461" t="s">
        <v>107</v>
      </c>
      <c r="K709" s="462">
        <v>0</v>
      </c>
      <c r="L709" s="41">
        <f>IF(K709&gt;0,$N$2,0)</f>
        <v>0</v>
      </c>
      <c r="M709" s="38">
        <f>K709+L709</f>
        <v>0</v>
      </c>
      <c r="N709" s="38">
        <f>M709*I709</f>
        <v>0</v>
      </c>
      <c r="O709" s="44">
        <f>M709/F709</f>
        <v>0</v>
      </c>
      <c r="P709" s="924"/>
      <c r="Q709" s="1025"/>
      <c r="R709" s="1025"/>
      <c r="S709" s="1025"/>
      <c r="T709" s="1025"/>
      <c r="U709" s="1025"/>
      <c r="V709" s="1025"/>
      <c r="W709" s="1025"/>
      <c r="X709" s="1025"/>
      <c r="Y709" s="130"/>
      <c r="Z709" s="1025"/>
      <c r="AA709" s="926"/>
      <c r="AB709" s="979"/>
      <c r="AC709" s="983"/>
      <c r="AD709" s="983"/>
      <c r="AE709" s="983"/>
      <c r="AF709" s="983"/>
      <c r="AG709" s="984"/>
      <c r="AH709" s="908"/>
    </row>
    <row r="710" spans="1:34" ht="13.5" customHeight="1" thickBot="1" x14ac:dyDescent="0.3">
      <c r="A710" s="541"/>
      <c r="B710" s="545"/>
      <c r="C710" s="604" t="s">
        <v>831</v>
      </c>
      <c r="D710" s="548" t="s">
        <v>832</v>
      </c>
      <c r="E710" s="864" t="s">
        <v>733</v>
      </c>
      <c r="F710" s="603">
        <v>12</v>
      </c>
      <c r="G710" s="865" t="s">
        <v>50</v>
      </c>
      <c r="H710" s="259"/>
      <c r="I710" s="427">
        <f t="shared" ref="I710:I712" si="162">$H$708*$F$708/F710</f>
        <v>20</v>
      </c>
      <c r="J710" s="461" t="s">
        <v>107</v>
      </c>
      <c r="K710" s="462">
        <v>0</v>
      </c>
      <c r="L710" s="41">
        <f t="shared" ref="L710:L712" si="163">IF(K710&gt;0,$N$2,0)</f>
        <v>0</v>
      </c>
      <c r="M710" s="38">
        <f t="shared" ref="M710:M712" si="164">K710+L710</f>
        <v>0</v>
      </c>
      <c r="N710" s="38">
        <f t="shared" ref="N710:N712" si="165">M710*I710</f>
        <v>0</v>
      </c>
      <c r="O710" s="44">
        <f t="shared" ref="O710:O712" si="166">M710/F710</f>
        <v>0</v>
      </c>
      <c r="P710" s="924"/>
      <c r="Q710" s="1026"/>
      <c r="R710" s="1026"/>
      <c r="S710" s="1026"/>
      <c r="T710" s="1026"/>
      <c r="U710" s="1027"/>
      <c r="V710" s="1027"/>
      <c r="W710" s="1027"/>
      <c r="X710" s="1027"/>
      <c r="Y710" s="132"/>
      <c r="Z710" s="1027"/>
      <c r="AA710" s="926"/>
      <c r="AB710" s="983"/>
      <c r="AC710" s="983"/>
      <c r="AD710" s="983"/>
      <c r="AE710" s="983"/>
      <c r="AF710" s="983"/>
      <c r="AG710" s="983"/>
      <c r="AH710" s="908"/>
    </row>
    <row r="711" spans="1:34" ht="13.5" customHeight="1" thickBot="1" x14ac:dyDescent="0.3">
      <c r="A711" s="541"/>
      <c r="B711" s="545"/>
      <c r="C711" s="604" t="s">
        <v>829</v>
      </c>
      <c r="D711" s="548" t="s">
        <v>830</v>
      </c>
      <c r="E711" s="864" t="s">
        <v>733</v>
      </c>
      <c r="F711" s="603">
        <v>12</v>
      </c>
      <c r="G711" s="865" t="s">
        <v>50</v>
      </c>
      <c r="H711" s="255"/>
      <c r="I711" s="427">
        <f t="shared" si="162"/>
        <v>20</v>
      </c>
      <c r="J711" s="461" t="s">
        <v>107</v>
      </c>
      <c r="K711" s="462">
        <v>0</v>
      </c>
      <c r="L711" s="41">
        <f t="shared" si="163"/>
        <v>0</v>
      </c>
      <c r="M711" s="38">
        <f t="shared" si="164"/>
        <v>0</v>
      </c>
      <c r="N711" s="38">
        <f t="shared" si="165"/>
        <v>0</v>
      </c>
      <c r="O711" s="44">
        <f t="shared" si="166"/>
        <v>0</v>
      </c>
      <c r="P711" s="924"/>
      <c r="Q711" s="1026"/>
      <c r="R711" s="1026"/>
      <c r="S711" s="1026"/>
      <c r="T711" s="1026"/>
      <c r="U711" s="1027"/>
      <c r="V711" s="1027"/>
      <c r="W711" s="1027"/>
      <c r="X711" s="1027"/>
      <c r="Y711" s="132"/>
      <c r="Z711" s="1027"/>
      <c r="AA711" s="926"/>
      <c r="AB711" s="983"/>
      <c r="AC711" s="983"/>
      <c r="AD711" s="983"/>
      <c r="AE711" s="983"/>
      <c r="AF711" s="983"/>
      <c r="AG711" s="983"/>
      <c r="AH711" s="908"/>
    </row>
    <row r="712" spans="1:34" ht="13.5" customHeight="1" thickBot="1" x14ac:dyDescent="0.3">
      <c r="A712" s="541"/>
      <c r="B712" s="545"/>
      <c r="C712" s="604" t="s">
        <v>790</v>
      </c>
      <c r="D712" s="548" t="s">
        <v>833</v>
      </c>
      <c r="E712" s="864" t="s">
        <v>733</v>
      </c>
      <c r="F712" s="603">
        <v>12</v>
      </c>
      <c r="G712" s="865" t="s">
        <v>50</v>
      </c>
      <c r="H712" s="255"/>
      <c r="I712" s="427">
        <f t="shared" si="162"/>
        <v>20</v>
      </c>
      <c r="J712" s="461" t="s">
        <v>107</v>
      </c>
      <c r="K712" s="462">
        <v>0</v>
      </c>
      <c r="L712" s="41">
        <f t="shared" si="163"/>
        <v>0</v>
      </c>
      <c r="M712" s="38">
        <f t="shared" si="164"/>
        <v>0</v>
      </c>
      <c r="N712" s="38">
        <f t="shared" si="165"/>
        <v>0</v>
      </c>
      <c r="O712" s="44">
        <f t="shared" si="166"/>
        <v>0</v>
      </c>
      <c r="P712" s="924"/>
      <c r="Q712" s="1026"/>
      <c r="R712" s="1026"/>
      <c r="S712" s="1026"/>
      <c r="T712" s="1026"/>
      <c r="U712" s="1027"/>
      <c r="V712" s="1027"/>
      <c r="W712" s="1027"/>
      <c r="X712" s="1027"/>
      <c r="Y712" s="132"/>
      <c r="Z712" s="1027"/>
      <c r="AA712" s="926"/>
      <c r="AB712" s="983"/>
      <c r="AC712" s="983"/>
      <c r="AD712" s="983"/>
      <c r="AE712" s="983"/>
      <c r="AF712" s="983"/>
      <c r="AG712" s="983"/>
      <c r="AH712" s="908"/>
    </row>
    <row r="713" spans="1:34" ht="13.5" customHeight="1" thickBot="1" x14ac:dyDescent="0.3">
      <c r="A713" s="549"/>
      <c r="B713" s="551"/>
      <c r="C713" s="866"/>
      <c r="D713" s="831"/>
      <c r="E713" s="553"/>
      <c r="F713" s="554"/>
      <c r="G713" s="758"/>
      <c r="H713" s="257"/>
      <c r="I713" s="433"/>
      <c r="J713" s="473"/>
      <c r="K713" s="474"/>
      <c r="L713" s="193"/>
      <c r="M713" s="194"/>
      <c r="N713" s="194"/>
      <c r="O713" s="73"/>
      <c r="P713" s="924"/>
      <c r="Q713" s="1027"/>
      <c r="R713" s="1027"/>
      <c r="S713" s="1027"/>
      <c r="T713" s="1027"/>
      <c r="U713" s="1027"/>
      <c r="V713" s="1027"/>
      <c r="W713" s="1027"/>
      <c r="X713" s="1027"/>
      <c r="Y713" s="132"/>
      <c r="Z713" s="1027"/>
      <c r="AA713" s="926"/>
      <c r="AB713" s="1021"/>
      <c r="AC713" s="1090"/>
      <c r="AD713" s="1090"/>
      <c r="AE713" s="1090"/>
      <c r="AF713" s="1090"/>
      <c r="AG713" s="1091"/>
      <c r="AH713" s="908"/>
    </row>
    <row r="714" spans="1:34" ht="13.5" customHeight="1" thickBot="1" x14ac:dyDescent="0.3">
      <c r="A714" s="555">
        <v>78910</v>
      </c>
      <c r="B714" s="567" t="s">
        <v>834</v>
      </c>
      <c r="C714" s="538" t="s">
        <v>78</v>
      </c>
      <c r="D714" s="791"/>
      <c r="E714" s="638" t="s">
        <v>835</v>
      </c>
      <c r="F714" s="316">
        <v>2400</v>
      </c>
      <c r="G714" s="542" t="s">
        <v>50</v>
      </c>
      <c r="H714" s="254">
        <v>0</v>
      </c>
      <c r="I714" s="26"/>
      <c r="J714" s="485"/>
      <c r="K714" s="486"/>
      <c r="L714" s="68"/>
      <c r="M714" s="31"/>
      <c r="N714" s="31"/>
      <c r="O714" s="70"/>
      <c r="P714" s="924"/>
      <c r="Q714" s="253">
        <f>AA714*2</f>
        <v>572</v>
      </c>
      <c r="R714" s="925">
        <v>144</v>
      </c>
      <c r="S714" s="925">
        <v>626</v>
      </c>
      <c r="T714" s="965">
        <v>239</v>
      </c>
      <c r="U714" s="965">
        <v>566</v>
      </c>
      <c r="V714" s="965">
        <v>147</v>
      </c>
      <c r="W714" s="925">
        <v>780</v>
      </c>
      <c r="X714" s="254">
        <v>550</v>
      </c>
      <c r="Y714" s="123">
        <v>485</v>
      </c>
      <c r="Z714" s="254">
        <v>582</v>
      </c>
      <c r="AA714" s="926">
        <f>SUM(AB714:AG714)</f>
        <v>286</v>
      </c>
      <c r="AB714" s="1039">
        <v>0</v>
      </c>
      <c r="AC714" s="1040">
        <v>106</v>
      </c>
      <c r="AD714" s="1040">
        <v>0</v>
      </c>
      <c r="AE714" s="1040">
        <v>0</v>
      </c>
      <c r="AF714" s="1040">
        <v>4</v>
      </c>
      <c r="AG714" s="1042">
        <v>176</v>
      </c>
      <c r="AH714" s="908"/>
    </row>
    <row r="715" spans="1:34" ht="12.75" customHeight="1" x14ac:dyDescent="0.25">
      <c r="A715" s="541" t="s">
        <v>51</v>
      </c>
      <c r="B715" s="542" t="s">
        <v>836</v>
      </c>
      <c r="C715" s="721"/>
      <c r="D715" s="628"/>
      <c r="E715" s="736" t="s">
        <v>835</v>
      </c>
      <c r="F715" s="737">
        <v>2400</v>
      </c>
      <c r="G715" s="542" t="s">
        <v>50</v>
      </c>
      <c r="H715" s="264"/>
      <c r="I715" s="427">
        <f>$H$714*$F$714/F715</f>
        <v>0</v>
      </c>
      <c r="J715" s="461" t="s">
        <v>107</v>
      </c>
      <c r="K715" s="462">
        <v>0</v>
      </c>
      <c r="L715" s="41">
        <f>IF(K715&gt;0,$N$2,0)</f>
        <v>0</v>
      </c>
      <c r="M715" s="38">
        <f>K715+L715</f>
        <v>0</v>
      </c>
      <c r="N715" s="38">
        <f>M715*I715</f>
        <v>0</v>
      </c>
      <c r="O715" s="44">
        <f>M715/F715</f>
        <v>0</v>
      </c>
      <c r="P715" s="924"/>
      <c r="Q715" s="1025"/>
      <c r="R715" s="1025"/>
      <c r="S715" s="1025"/>
      <c r="T715" s="1025"/>
      <c r="U715" s="1025"/>
      <c r="V715" s="1025"/>
      <c r="W715" s="1025"/>
      <c r="X715" s="1025"/>
      <c r="Y715" s="130"/>
      <c r="Z715" s="1025"/>
      <c r="AA715" s="926"/>
      <c r="AB715" s="979"/>
      <c r="AC715" s="983"/>
      <c r="AD715" s="983"/>
      <c r="AE715" s="983"/>
      <c r="AF715" s="983"/>
      <c r="AG715" s="984"/>
      <c r="AH715" s="908"/>
    </row>
    <row r="716" spans="1:34" ht="12.75" customHeight="1" x14ac:dyDescent="0.25">
      <c r="A716" s="541"/>
      <c r="B716" s="545"/>
      <c r="C716" s="757" t="s">
        <v>823</v>
      </c>
      <c r="D716" s="421">
        <v>25190</v>
      </c>
      <c r="E716" s="638" t="s">
        <v>835</v>
      </c>
      <c r="F716" s="316">
        <v>2400</v>
      </c>
      <c r="G716" s="542" t="s">
        <v>50</v>
      </c>
      <c r="H716" s="259"/>
      <c r="I716" s="427">
        <f>$H$714*$F$714/F716</f>
        <v>0</v>
      </c>
      <c r="J716" s="461" t="s">
        <v>107</v>
      </c>
      <c r="K716" s="462">
        <v>0</v>
      </c>
      <c r="L716" s="41">
        <f>IF(K716&gt;0,$N$2,0)</f>
        <v>0</v>
      </c>
      <c r="M716" s="38">
        <f>K716+L716</f>
        <v>0</v>
      </c>
      <c r="N716" s="38">
        <f>M716*I716</f>
        <v>0</v>
      </c>
      <c r="O716" s="44">
        <f>M716/F716</f>
        <v>0</v>
      </c>
      <c r="P716" s="924"/>
      <c r="Q716" s="1026"/>
      <c r="R716" s="1026"/>
      <c r="S716" s="1026"/>
      <c r="T716" s="1026"/>
      <c r="U716" s="1026"/>
      <c r="V716" s="1026"/>
      <c r="W716" s="1026"/>
      <c r="X716" s="1026"/>
      <c r="Y716" s="131"/>
      <c r="Z716" s="1026"/>
      <c r="AA716" s="926"/>
      <c r="AB716" s="979"/>
      <c r="AC716" s="983"/>
      <c r="AD716" s="983"/>
      <c r="AE716" s="983"/>
      <c r="AF716" s="983"/>
      <c r="AG716" s="984"/>
      <c r="AH716" s="908"/>
    </row>
    <row r="717" spans="1:34" ht="13.5" customHeight="1" thickBot="1" x14ac:dyDescent="0.3">
      <c r="A717" s="549"/>
      <c r="B717" s="551"/>
      <c r="C717" s="758"/>
      <c r="D717" s="677"/>
      <c r="E717" s="553"/>
      <c r="F717" s="554"/>
      <c r="G717" s="551"/>
      <c r="H717" s="257"/>
      <c r="I717" s="448"/>
      <c r="J717" s="492"/>
      <c r="K717" s="505"/>
      <c r="L717" s="99"/>
      <c r="M717" s="50"/>
      <c r="N717" s="50"/>
      <c r="O717" s="56"/>
      <c r="P717" s="924"/>
      <c r="Q717" s="1027"/>
      <c r="R717" s="1027"/>
      <c r="S717" s="1027"/>
      <c r="T717" s="1027"/>
      <c r="U717" s="1027"/>
      <c r="V717" s="1027"/>
      <c r="W717" s="1027"/>
      <c r="X717" s="1027"/>
      <c r="Y717" s="132"/>
      <c r="Z717" s="1027"/>
      <c r="AA717" s="926"/>
      <c r="AB717" s="1057"/>
      <c r="AC717" s="1058"/>
      <c r="AD717" s="1058"/>
      <c r="AE717" s="1058"/>
      <c r="AF717" s="1058"/>
      <c r="AG717" s="1065"/>
      <c r="AH717" s="908"/>
    </row>
    <row r="718" spans="1:34" ht="13.5" customHeight="1" thickBot="1" x14ac:dyDescent="0.3">
      <c r="A718" s="555">
        <v>78915</v>
      </c>
      <c r="B718" s="567" t="s">
        <v>837</v>
      </c>
      <c r="C718" s="538" t="s">
        <v>78</v>
      </c>
      <c r="D718" s="540"/>
      <c r="E718" s="558" t="s">
        <v>733</v>
      </c>
      <c r="F718" s="540">
        <v>12</v>
      </c>
      <c r="G718" s="544" t="s">
        <v>50</v>
      </c>
      <c r="H718" s="254">
        <v>0</v>
      </c>
      <c r="I718" s="26"/>
      <c r="J718" s="485"/>
      <c r="K718" s="486"/>
      <c r="L718" s="68"/>
      <c r="M718" s="31"/>
      <c r="N718" s="31"/>
      <c r="O718" s="70"/>
      <c r="P718" s="924"/>
      <c r="Q718" s="253">
        <f>AA718*2</f>
        <v>562</v>
      </c>
      <c r="R718" s="925">
        <v>35</v>
      </c>
      <c r="S718" s="925">
        <v>744</v>
      </c>
      <c r="T718" s="965">
        <v>12</v>
      </c>
      <c r="U718" s="965">
        <v>572</v>
      </c>
      <c r="V718" s="965">
        <v>12</v>
      </c>
      <c r="W718" s="925">
        <v>1576</v>
      </c>
      <c r="X718" s="254">
        <v>250</v>
      </c>
      <c r="Y718" s="123">
        <v>1192</v>
      </c>
      <c r="Z718" s="254">
        <v>1360</v>
      </c>
      <c r="AA718" s="926">
        <f>SUM(AB718:AG718)</f>
        <v>281</v>
      </c>
      <c r="AB718" s="1039">
        <v>0</v>
      </c>
      <c r="AC718" s="1040">
        <v>151</v>
      </c>
      <c r="AD718" s="1040">
        <v>0</v>
      </c>
      <c r="AE718" s="1040">
        <v>0</v>
      </c>
      <c r="AF718" s="1040">
        <v>10</v>
      </c>
      <c r="AG718" s="1042">
        <v>120</v>
      </c>
      <c r="AH718" s="908"/>
    </row>
    <row r="719" spans="1:34" ht="12.75" customHeight="1" x14ac:dyDescent="0.25">
      <c r="A719" s="541" t="s">
        <v>51</v>
      </c>
      <c r="B719" s="542" t="s">
        <v>838</v>
      </c>
      <c r="C719" s="721"/>
      <c r="D719" s="628"/>
      <c r="E719" s="650" t="s">
        <v>733</v>
      </c>
      <c r="F719" s="628">
        <v>12</v>
      </c>
      <c r="G719" s="757" t="s">
        <v>50</v>
      </c>
      <c r="H719" s="259"/>
      <c r="I719" s="427">
        <f>$H$718*$F$718/F719</f>
        <v>0</v>
      </c>
      <c r="J719" s="461" t="s">
        <v>107</v>
      </c>
      <c r="K719" s="462">
        <v>0</v>
      </c>
      <c r="L719" s="41">
        <f>IF(K719&gt;0,$N$2,0)</f>
        <v>0</v>
      </c>
      <c r="M719" s="38">
        <f>K719+L719</f>
        <v>0</v>
      </c>
      <c r="N719" s="38">
        <f>M719*I719</f>
        <v>0</v>
      </c>
      <c r="O719" s="44">
        <f>M719/F719</f>
        <v>0</v>
      </c>
      <c r="P719" s="924"/>
      <c r="Q719" s="1026"/>
      <c r="R719" s="1026"/>
      <c r="S719" s="1026"/>
      <c r="T719" s="1026"/>
      <c r="U719" s="1026"/>
      <c r="V719" s="1026"/>
      <c r="W719" s="1026"/>
      <c r="X719" s="1026"/>
      <c r="Y719" s="131"/>
      <c r="Z719" s="1026"/>
      <c r="AA719" s="926"/>
      <c r="AB719" s="979"/>
      <c r="AC719" s="983"/>
      <c r="AD719" s="983"/>
      <c r="AE719" s="983"/>
      <c r="AF719" s="983"/>
      <c r="AG719" s="984"/>
      <c r="AH719" s="908"/>
    </row>
    <row r="720" spans="1:34" ht="13.5" customHeight="1" thickBot="1" x14ac:dyDescent="0.3">
      <c r="A720" s="549"/>
      <c r="B720" s="563"/>
      <c r="C720" s="758"/>
      <c r="D720" s="574"/>
      <c r="E720" s="575"/>
      <c r="F720" s="574"/>
      <c r="G720" s="563"/>
      <c r="H720" s="257"/>
      <c r="I720" s="448"/>
      <c r="J720" s="492"/>
      <c r="K720" s="505"/>
      <c r="L720" s="99"/>
      <c r="M720" s="50"/>
      <c r="N720" s="50"/>
      <c r="O720" s="56"/>
      <c r="P720" s="924"/>
      <c r="Q720" s="1027"/>
      <c r="R720" s="1027"/>
      <c r="S720" s="1027"/>
      <c r="T720" s="1027"/>
      <c r="U720" s="1027"/>
      <c r="V720" s="1027"/>
      <c r="W720" s="1027"/>
      <c r="X720" s="1027"/>
      <c r="Y720" s="132"/>
      <c r="Z720" s="1027"/>
      <c r="AA720" s="926"/>
      <c r="AB720" s="1057"/>
      <c r="AC720" s="1058"/>
      <c r="AD720" s="1058"/>
      <c r="AE720" s="1058"/>
      <c r="AF720" s="1058"/>
      <c r="AG720" s="1065"/>
      <c r="AH720" s="908"/>
    </row>
    <row r="721" spans="1:34" ht="13.5" customHeight="1" thickBot="1" x14ac:dyDescent="0.3">
      <c r="A721" s="555">
        <v>78920</v>
      </c>
      <c r="B721" s="739" t="s">
        <v>839</v>
      </c>
      <c r="C721" s="538" t="s">
        <v>78</v>
      </c>
      <c r="D721" s="791"/>
      <c r="E721" s="560" t="s">
        <v>840</v>
      </c>
      <c r="F721" s="317">
        <v>4000</v>
      </c>
      <c r="G721" s="542" t="s">
        <v>50</v>
      </c>
      <c r="H721" s="254">
        <v>0</v>
      </c>
      <c r="I721" s="26"/>
      <c r="J721" s="485"/>
      <c r="K721" s="486"/>
      <c r="L721" s="68"/>
      <c r="M721" s="31"/>
      <c r="N721" s="31"/>
      <c r="O721" s="70"/>
      <c r="P721" s="924"/>
      <c r="Q721" s="253">
        <f>AA721*2</f>
        <v>630</v>
      </c>
      <c r="R721" s="925">
        <v>640</v>
      </c>
      <c r="S721" s="925">
        <v>788</v>
      </c>
      <c r="T721" s="965">
        <v>508</v>
      </c>
      <c r="U721" s="965">
        <v>744</v>
      </c>
      <c r="V721" s="965">
        <v>485</v>
      </c>
      <c r="W721" s="925">
        <v>1134</v>
      </c>
      <c r="X721" s="254">
        <v>1140</v>
      </c>
      <c r="Y721" s="123">
        <v>952</v>
      </c>
      <c r="Z721" s="254">
        <v>1183</v>
      </c>
      <c r="AA721" s="926">
        <f>SUM(AB721:AG721)</f>
        <v>315</v>
      </c>
      <c r="AB721" s="1039">
        <v>0</v>
      </c>
      <c r="AC721" s="1040">
        <v>283</v>
      </c>
      <c r="AD721" s="1040">
        <v>17</v>
      </c>
      <c r="AE721" s="1040">
        <v>0</v>
      </c>
      <c r="AF721" s="1040">
        <v>15</v>
      </c>
      <c r="AG721" s="1042">
        <v>0</v>
      </c>
      <c r="AH721" s="908"/>
    </row>
    <row r="722" spans="1:34" ht="12.75" customHeight="1" x14ac:dyDescent="0.25">
      <c r="A722" s="541" t="s">
        <v>51</v>
      </c>
      <c r="B722" s="542" t="s">
        <v>841</v>
      </c>
      <c r="C722" s="721"/>
      <c r="D722" s="628"/>
      <c r="E722" s="650" t="s">
        <v>840</v>
      </c>
      <c r="F722" s="628">
        <v>4000</v>
      </c>
      <c r="G722" s="542" t="s">
        <v>50</v>
      </c>
      <c r="H722" s="259"/>
      <c r="I722" s="427">
        <f>$H$721*$F$721/F722</f>
        <v>0</v>
      </c>
      <c r="J722" s="461" t="s">
        <v>107</v>
      </c>
      <c r="K722" s="462">
        <v>0</v>
      </c>
      <c r="L722" s="41">
        <f>IF(K722&gt;0,$N$2,0)</f>
        <v>0</v>
      </c>
      <c r="M722" s="38">
        <f>K722+L722</f>
        <v>0</v>
      </c>
      <c r="N722" s="38">
        <f>M722*I722</f>
        <v>0</v>
      </c>
      <c r="O722" s="44">
        <f>M722/F722</f>
        <v>0</v>
      </c>
      <c r="P722" s="924"/>
      <c r="Q722" s="1026"/>
      <c r="R722" s="1026"/>
      <c r="S722" s="1026"/>
      <c r="T722" s="1026"/>
      <c r="U722" s="1026"/>
      <c r="V722" s="1026"/>
      <c r="W722" s="1026"/>
      <c r="X722" s="1026"/>
      <c r="Y722" s="131"/>
      <c r="Z722" s="1026"/>
      <c r="AA722" s="926"/>
      <c r="AB722" s="979"/>
      <c r="AC722" s="983"/>
      <c r="AD722" s="983"/>
      <c r="AE722" s="983"/>
      <c r="AF722" s="983"/>
      <c r="AG722" s="984"/>
      <c r="AH722" s="908"/>
    </row>
    <row r="723" spans="1:34" ht="12.75" customHeight="1" x14ac:dyDescent="0.25">
      <c r="A723" s="541"/>
      <c r="B723" s="542"/>
      <c r="C723" s="542" t="s">
        <v>823</v>
      </c>
      <c r="D723" s="317">
        <v>23304</v>
      </c>
      <c r="E723" s="560" t="s">
        <v>840</v>
      </c>
      <c r="F723" s="317">
        <v>4000</v>
      </c>
      <c r="G723" s="542" t="s">
        <v>50</v>
      </c>
      <c r="H723" s="259"/>
      <c r="I723" s="427">
        <f>$H$721*$F$721/F723</f>
        <v>0</v>
      </c>
      <c r="J723" s="461" t="s">
        <v>107</v>
      </c>
      <c r="K723" s="462">
        <v>0</v>
      </c>
      <c r="L723" s="41">
        <f>IF(K723&gt;0,$N$2,0)</f>
        <v>0</v>
      </c>
      <c r="M723" s="38">
        <f>K723+L723</f>
        <v>0</v>
      </c>
      <c r="N723" s="38">
        <f>M723*I723</f>
        <v>0</v>
      </c>
      <c r="O723" s="44">
        <f>M723/F723</f>
        <v>0</v>
      </c>
      <c r="P723" s="924"/>
      <c r="Q723" s="1026"/>
      <c r="R723" s="1026"/>
      <c r="S723" s="1026"/>
      <c r="T723" s="1026"/>
      <c r="U723" s="1026"/>
      <c r="V723" s="1026"/>
      <c r="W723" s="1026"/>
      <c r="X723" s="1026"/>
      <c r="Y723" s="131"/>
      <c r="Z723" s="1026"/>
      <c r="AA723" s="926"/>
      <c r="AB723" s="979"/>
      <c r="AC723" s="983"/>
      <c r="AD723" s="983"/>
      <c r="AE723" s="983"/>
      <c r="AF723" s="983"/>
      <c r="AG723" s="984"/>
      <c r="AH723" s="908"/>
    </row>
    <row r="724" spans="1:34" ht="12.75" customHeight="1" x14ac:dyDescent="0.25">
      <c r="A724" s="541"/>
      <c r="B724" s="542"/>
      <c r="C724" s="542" t="s">
        <v>842</v>
      </c>
      <c r="D724" s="317" t="s">
        <v>843</v>
      </c>
      <c r="E724" s="560" t="s">
        <v>840</v>
      </c>
      <c r="F724" s="317">
        <v>4000</v>
      </c>
      <c r="G724" s="542" t="s">
        <v>50</v>
      </c>
      <c r="H724" s="259"/>
      <c r="I724" s="427">
        <f>$H$721*$F$721/F724</f>
        <v>0</v>
      </c>
      <c r="J724" s="461" t="s">
        <v>107</v>
      </c>
      <c r="K724" s="462">
        <v>0</v>
      </c>
      <c r="L724" s="41">
        <f>IF(K724&gt;0,$N$2,0)</f>
        <v>0</v>
      </c>
      <c r="M724" s="38">
        <f>K724+L724</f>
        <v>0</v>
      </c>
      <c r="N724" s="38">
        <f>M724*I724</f>
        <v>0</v>
      </c>
      <c r="O724" s="44">
        <f>M724/F724</f>
        <v>0</v>
      </c>
      <c r="P724" s="924"/>
      <c r="Q724" s="1026"/>
      <c r="R724" s="1026"/>
      <c r="S724" s="1026"/>
      <c r="T724" s="1026"/>
      <c r="U724" s="1026"/>
      <c r="V724" s="1026"/>
      <c r="W724" s="1026"/>
      <c r="X724" s="1026"/>
      <c r="Y724" s="131"/>
      <c r="Z724" s="1026"/>
      <c r="AA724" s="926"/>
      <c r="AB724" s="979"/>
      <c r="AC724" s="983"/>
      <c r="AD724" s="983"/>
      <c r="AE724" s="983"/>
      <c r="AF724" s="983"/>
      <c r="AG724" s="984"/>
      <c r="AH724" s="908"/>
    </row>
    <row r="725" spans="1:34" ht="13.5" customHeight="1" thickBot="1" x14ac:dyDescent="0.3">
      <c r="A725" s="549"/>
      <c r="B725" s="563"/>
      <c r="C725" s="758"/>
      <c r="D725" s="677"/>
      <c r="E725" s="575"/>
      <c r="F725" s="574"/>
      <c r="G725" s="563"/>
      <c r="H725" s="257"/>
      <c r="I725" s="448"/>
      <c r="J725" s="492"/>
      <c r="K725" s="505"/>
      <c r="L725" s="99"/>
      <c r="M725" s="50"/>
      <c r="N725" s="50"/>
      <c r="O725" s="56"/>
      <c r="P725" s="924"/>
      <c r="Q725" s="1027"/>
      <c r="R725" s="1027"/>
      <c r="S725" s="1027"/>
      <c r="T725" s="1027"/>
      <c r="U725" s="1027"/>
      <c r="V725" s="1027"/>
      <c r="W725" s="1027"/>
      <c r="X725" s="1027"/>
      <c r="Y725" s="132"/>
      <c r="Z725" s="1027"/>
      <c r="AA725" s="926"/>
      <c r="AB725" s="1057"/>
      <c r="AC725" s="1058"/>
      <c r="AD725" s="1058"/>
      <c r="AE725" s="1058"/>
      <c r="AF725" s="1058"/>
      <c r="AG725" s="1065"/>
      <c r="AH725" s="908"/>
    </row>
    <row r="726" spans="1:34" ht="13.5" customHeight="1" thickBot="1" x14ac:dyDescent="0.3">
      <c r="A726" s="555">
        <v>78925</v>
      </c>
      <c r="B726" s="819" t="s">
        <v>844</v>
      </c>
      <c r="C726" s="538" t="s">
        <v>78</v>
      </c>
      <c r="D726" s="540"/>
      <c r="E726" s="560" t="s">
        <v>840</v>
      </c>
      <c r="F726" s="317">
        <v>4000</v>
      </c>
      <c r="G726" s="542" t="s">
        <v>50</v>
      </c>
      <c r="H726" s="254">
        <v>0</v>
      </c>
      <c r="I726" s="26"/>
      <c r="J726" s="485"/>
      <c r="K726" s="486"/>
      <c r="L726" s="68"/>
      <c r="M726" s="31"/>
      <c r="N726" s="31"/>
      <c r="O726" s="70"/>
      <c r="P726" s="924"/>
      <c r="Q726" s="253">
        <f>AA726*2</f>
        <v>224</v>
      </c>
      <c r="R726" s="925">
        <v>440</v>
      </c>
      <c r="S726" s="925">
        <v>780</v>
      </c>
      <c r="T726" s="965">
        <v>104</v>
      </c>
      <c r="U726" s="965">
        <v>394</v>
      </c>
      <c r="V726" s="965">
        <v>145</v>
      </c>
      <c r="W726" s="925">
        <v>772</v>
      </c>
      <c r="X726" s="254">
        <v>596</v>
      </c>
      <c r="Y726" s="123">
        <v>615</v>
      </c>
      <c r="Z726" s="254">
        <v>2482</v>
      </c>
      <c r="AA726" s="926">
        <f>SUM(AB726:AG726)</f>
        <v>112</v>
      </c>
      <c r="AB726" s="1039">
        <v>0</v>
      </c>
      <c r="AC726" s="1040">
        <v>0</v>
      </c>
      <c r="AD726" s="1040">
        <v>0</v>
      </c>
      <c r="AE726" s="1040">
        <v>0</v>
      </c>
      <c r="AF726" s="1040">
        <v>0</v>
      </c>
      <c r="AG726" s="1042">
        <v>112</v>
      </c>
      <c r="AH726" s="908"/>
    </row>
    <row r="727" spans="1:34" ht="12.75" customHeight="1" x14ac:dyDescent="0.25">
      <c r="A727" s="541" t="s">
        <v>51</v>
      </c>
      <c r="B727" s="542" t="s">
        <v>845</v>
      </c>
      <c r="C727" s="721"/>
      <c r="D727" s="628"/>
      <c r="E727" s="650" t="s">
        <v>840</v>
      </c>
      <c r="F727" s="628">
        <v>4000</v>
      </c>
      <c r="G727" s="542" t="s">
        <v>50</v>
      </c>
      <c r="H727" s="264"/>
      <c r="I727" s="427">
        <f>$H$726*$F$726/F727</f>
        <v>0</v>
      </c>
      <c r="J727" s="461" t="s">
        <v>107</v>
      </c>
      <c r="K727" s="462">
        <v>0</v>
      </c>
      <c r="L727" s="41">
        <f>IF(K727&gt;0,$N$2,0)</f>
        <v>0</v>
      </c>
      <c r="M727" s="38">
        <f>K727+L727</f>
        <v>0</v>
      </c>
      <c r="N727" s="38">
        <f>M727*I727</f>
        <v>0</v>
      </c>
      <c r="O727" s="44">
        <f>M727/F727</f>
        <v>0</v>
      </c>
      <c r="P727" s="924"/>
      <c r="Q727" s="1025"/>
      <c r="R727" s="1025"/>
      <c r="S727" s="1025"/>
      <c r="T727" s="1025"/>
      <c r="U727" s="1025"/>
      <c r="V727" s="1025"/>
      <c r="W727" s="1025"/>
      <c r="X727" s="1025"/>
      <c r="Y727" s="130"/>
      <c r="Z727" s="1025"/>
      <c r="AA727" s="926"/>
      <c r="AB727" s="979"/>
      <c r="AC727" s="983"/>
      <c r="AD727" s="983"/>
      <c r="AE727" s="983"/>
      <c r="AF727" s="983"/>
      <c r="AG727" s="984"/>
      <c r="AH727" s="908"/>
    </row>
    <row r="728" spans="1:34" ht="12.75" customHeight="1" x14ac:dyDescent="0.25">
      <c r="A728" s="541"/>
      <c r="B728" s="542"/>
      <c r="C728" s="542" t="s">
        <v>823</v>
      </c>
      <c r="D728" s="317">
        <v>23504</v>
      </c>
      <c r="E728" s="560" t="s">
        <v>840</v>
      </c>
      <c r="F728" s="317">
        <v>4000</v>
      </c>
      <c r="G728" s="542" t="s">
        <v>50</v>
      </c>
      <c r="H728" s="259"/>
      <c r="I728" s="427">
        <f>$H$726*$F$726/F728</f>
        <v>0</v>
      </c>
      <c r="J728" s="461" t="s">
        <v>107</v>
      </c>
      <c r="K728" s="462">
        <v>0</v>
      </c>
      <c r="L728" s="41">
        <f>IF(K728&gt;0,$N$2,0)</f>
        <v>0</v>
      </c>
      <c r="M728" s="38">
        <f>K728+L728</f>
        <v>0</v>
      </c>
      <c r="N728" s="38">
        <f>M728*I728</f>
        <v>0</v>
      </c>
      <c r="O728" s="44">
        <f>M728/F728</f>
        <v>0</v>
      </c>
      <c r="P728" s="924"/>
      <c r="Q728" s="1026"/>
      <c r="R728" s="1026"/>
      <c r="S728" s="1026"/>
      <c r="T728" s="1026"/>
      <c r="U728" s="1026"/>
      <c r="V728" s="1026"/>
      <c r="W728" s="1026"/>
      <c r="X728" s="1026"/>
      <c r="Y728" s="131"/>
      <c r="Z728" s="1026"/>
      <c r="AA728" s="926"/>
      <c r="AB728" s="979"/>
      <c r="AC728" s="983"/>
      <c r="AD728" s="983"/>
      <c r="AE728" s="983"/>
      <c r="AF728" s="983"/>
      <c r="AG728" s="984"/>
      <c r="AH728" s="908"/>
    </row>
    <row r="729" spans="1:34" ht="12.75" customHeight="1" x14ac:dyDescent="0.25">
      <c r="A729" s="541"/>
      <c r="B729" s="557"/>
      <c r="C729" s="542" t="s">
        <v>842</v>
      </c>
      <c r="D729" s="317" t="s">
        <v>846</v>
      </c>
      <c r="E729" s="560" t="s">
        <v>840</v>
      </c>
      <c r="F729" s="317">
        <v>4000</v>
      </c>
      <c r="G729" s="542" t="s">
        <v>50</v>
      </c>
      <c r="H729" s="259"/>
      <c r="I729" s="427">
        <f>$H$726*$F$726/F729</f>
        <v>0</v>
      </c>
      <c r="J729" s="461" t="s">
        <v>107</v>
      </c>
      <c r="K729" s="462">
        <v>0</v>
      </c>
      <c r="L729" s="41">
        <f>IF(K729&gt;0,$N$2,0)</f>
        <v>0</v>
      </c>
      <c r="M729" s="38">
        <f>K729+L729</f>
        <v>0</v>
      </c>
      <c r="N729" s="38">
        <f>M729*I729</f>
        <v>0</v>
      </c>
      <c r="O729" s="44">
        <f>M729/F729</f>
        <v>0</v>
      </c>
      <c r="P729" s="924"/>
      <c r="Q729" s="1026"/>
      <c r="R729" s="1026"/>
      <c r="S729" s="1026"/>
      <c r="T729" s="1026"/>
      <c r="U729" s="1026"/>
      <c r="V729" s="1026"/>
      <c r="W729" s="1026"/>
      <c r="X729" s="1026"/>
      <c r="Y729" s="131"/>
      <c r="Z729" s="1026"/>
      <c r="AA729" s="926"/>
      <c r="AB729" s="979"/>
      <c r="AC729" s="983"/>
      <c r="AD729" s="983"/>
      <c r="AE729" s="983"/>
      <c r="AF729" s="983"/>
      <c r="AG729" s="984"/>
      <c r="AH729" s="908"/>
    </row>
    <row r="730" spans="1:34" ht="13.5" customHeight="1" thickBot="1" x14ac:dyDescent="0.3">
      <c r="A730" s="549"/>
      <c r="B730" s="563"/>
      <c r="C730" s="563"/>
      <c r="D730" s="574"/>
      <c r="E730" s="575"/>
      <c r="F730" s="554"/>
      <c r="G730" s="551"/>
      <c r="H730" s="257"/>
      <c r="I730" s="448"/>
      <c r="J730" s="492"/>
      <c r="K730" s="505"/>
      <c r="L730" s="99"/>
      <c r="M730" s="50"/>
      <c r="N730" s="50"/>
      <c r="O730" s="56"/>
      <c r="P730" s="924"/>
      <c r="Q730" s="1027"/>
      <c r="R730" s="1027"/>
      <c r="S730" s="1027"/>
      <c r="T730" s="1027"/>
      <c r="U730" s="1027"/>
      <c r="V730" s="1027"/>
      <c r="W730" s="1027"/>
      <c r="X730" s="1027"/>
      <c r="Y730" s="132"/>
      <c r="Z730" s="1027"/>
      <c r="AA730" s="926"/>
      <c r="AB730" s="1057"/>
      <c r="AC730" s="1058"/>
      <c r="AD730" s="1058"/>
      <c r="AE730" s="1058"/>
      <c r="AF730" s="1058"/>
      <c r="AG730" s="1065"/>
      <c r="AH730" s="908"/>
    </row>
    <row r="731" spans="1:34" ht="13.5" customHeight="1" thickBot="1" x14ac:dyDescent="0.3">
      <c r="A731" s="555">
        <v>78930</v>
      </c>
      <c r="B731" s="567" t="s">
        <v>847</v>
      </c>
      <c r="C731" s="538" t="s">
        <v>78</v>
      </c>
      <c r="D731" s="791"/>
      <c r="E731" s="560" t="s">
        <v>848</v>
      </c>
      <c r="F731" s="317">
        <v>2520</v>
      </c>
      <c r="G731" s="544" t="s">
        <v>50</v>
      </c>
      <c r="H731" s="254">
        <v>30</v>
      </c>
      <c r="I731" s="26"/>
      <c r="J731" s="485"/>
      <c r="K731" s="486"/>
      <c r="L731" s="68"/>
      <c r="M731" s="31"/>
      <c r="N731" s="31"/>
      <c r="O731" s="70"/>
      <c r="P731" s="924"/>
      <c r="Q731" s="253">
        <f>AA731*2</f>
        <v>1296</v>
      </c>
      <c r="R731" s="925">
        <v>1457</v>
      </c>
      <c r="S731" s="925">
        <v>1622</v>
      </c>
      <c r="T731" s="965">
        <v>1424</v>
      </c>
      <c r="U731" s="965">
        <v>854</v>
      </c>
      <c r="V731" s="965">
        <v>849</v>
      </c>
      <c r="W731" s="925">
        <v>2030</v>
      </c>
      <c r="X731" s="254">
        <v>1726</v>
      </c>
      <c r="Y731" s="123">
        <v>1459</v>
      </c>
      <c r="Z731" s="254">
        <v>1880</v>
      </c>
      <c r="AA731" s="926">
        <f>SUM(AB731:AG731)</f>
        <v>648</v>
      </c>
      <c r="AB731" s="1039">
        <v>0</v>
      </c>
      <c r="AC731" s="1040">
        <v>558</v>
      </c>
      <c r="AD731" s="1040">
        <v>53</v>
      </c>
      <c r="AE731" s="1040">
        <v>7</v>
      </c>
      <c r="AF731" s="1040">
        <v>30</v>
      </c>
      <c r="AG731" s="1042">
        <v>0</v>
      </c>
      <c r="AH731" s="908"/>
    </row>
    <row r="732" spans="1:34" ht="12.75" customHeight="1" x14ac:dyDescent="0.25">
      <c r="A732" s="541" t="s">
        <v>51</v>
      </c>
      <c r="B732" s="542" t="s">
        <v>849</v>
      </c>
      <c r="C732" s="721"/>
      <c r="D732" s="721"/>
      <c r="E732" s="650" t="s">
        <v>848</v>
      </c>
      <c r="F732" s="628">
        <v>2520</v>
      </c>
      <c r="G732" s="544" t="s">
        <v>50</v>
      </c>
      <c r="H732" s="259"/>
      <c r="I732" s="427">
        <f>$H$731*$F$731/F732</f>
        <v>30</v>
      </c>
      <c r="J732" s="461" t="s">
        <v>107</v>
      </c>
      <c r="K732" s="462">
        <v>0</v>
      </c>
      <c r="L732" s="41">
        <f>IF(K732&gt;0,$N$2,0)</f>
        <v>0</v>
      </c>
      <c r="M732" s="38">
        <f>K732+L732</f>
        <v>0</v>
      </c>
      <c r="N732" s="38">
        <f>M732*I732</f>
        <v>0</v>
      </c>
      <c r="O732" s="44">
        <f>M732/F732</f>
        <v>0</v>
      </c>
      <c r="P732" s="924"/>
      <c r="Q732" s="1026"/>
      <c r="R732" s="1026"/>
      <c r="S732" s="1026"/>
      <c r="T732" s="1026"/>
      <c r="U732" s="1026"/>
      <c r="V732" s="1026"/>
      <c r="W732" s="1026"/>
      <c r="X732" s="1026"/>
      <c r="Y732" s="131"/>
      <c r="Z732" s="1026"/>
      <c r="AA732" s="926"/>
      <c r="AB732" s="979"/>
      <c r="AC732" s="983"/>
      <c r="AD732" s="983"/>
      <c r="AE732" s="983"/>
      <c r="AF732" s="983"/>
      <c r="AG732" s="984"/>
      <c r="AH732" s="908"/>
    </row>
    <row r="733" spans="1:34" ht="12.75" customHeight="1" x14ac:dyDescent="0.25">
      <c r="A733" s="541"/>
      <c r="B733" s="542"/>
      <c r="C733" s="542" t="s">
        <v>842</v>
      </c>
      <c r="D733" s="781" t="s">
        <v>850</v>
      </c>
      <c r="E733" s="560" t="s">
        <v>848</v>
      </c>
      <c r="F733" s="317">
        <v>2520</v>
      </c>
      <c r="G733" s="544" t="s">
        <v>50</v>
      </c>
      <c r="H733" s="259"/>
      <c r="I733" s="427">
        <f>$H$731*$F$731/F733</f>
        <v>30</v>
      </c>
      <c r="J733" s="461" t="s">
        <v>107</v>
      </c>
      <c r="K733" s="462">
        <v>0</v>
      </c>
      <c r="L733" s="41">
        <f>IF(K733&gt;0,$N$2,0)</f>
        <v>0</v>
      </c>
      <c r="M733" s="38">
        <f>K733+L733</f>
        <v>0</v>
      </c>
      <c r="N733" s="38">
        <f>M733*I733</f>
        <v>0</v>
      </c>
      <c r="O733" s="44">
        <f>M733/F733</f>
        <v>0</v>
      </c>
      <c r="P733" s="924"/>
      <c r="Q733" s="1026"/>
      <c r="R733" s="1026"/>
      <c r="S733" s="1026"/>
      <c r="T733" s="1026"/>
      <c r="U733" s="1026"/>
      <c r="V733" s="1026"/>
      <c r="W733" s="1026"/>
      <c r="X733" s="1026"/>
      <c r="Y733" s="131"/>
      <c r="Z733" s="1026"/>
      <c r="AA733" s="926"/>
      <c r="AB733" s="979"/>
      <c r="AC733" s="983"/>
      <c r="AD733" s="983"/>
      <c r="AE733" s="983"/>
      <c r="AF733" s="983"/>
      <c r="AG733" s="984"/>
      <c r="AH733" s="908"/>
    </row>
    <row r="734" spans="1:34" ht="13.5" customHeight="1" thickBot="1" x14ac:dyDescent="0.3">
      <c r="A734" s="549"/>
      <c r="B734" s="563"/>
      <c r="C734" s="821"/>
      <c r="D734" s="677"/>
      <c r="E734" s="575"/>
      <c r="F734" s="574"/>
      <c r="G734" s="551"/>
      <c r="H734" s="257"/>
      <c r="I734" s="448"/>
      <c r="J734" s="492"/>
      <c r="K734" s="505"/>
      <c r="L734" s="99"/>
      <c r="M734" s="50"/>
      <c r="N734" s="50"/>
      <c r="O734" s="56"/>
      <c r="P734" s="924"/>
      <c r="Q734" s="1027"/>
      <c r="R734" s="1027"/>
      <c r="S734" s="1027"/>
      <c r="T734" s="1027"/>
      <c r="U734" s="1027"/>
      <c r="V734" s="1027"/>
      <c r="W734" s="1027"/>
      <c r="X734" s="1027"/>
      <c r="Y734" s="132"/>
      <c r="Z734" s="1027"/>
      <c r="AA734" s="926"/>
      <c r="AB734" s="1057"/>
      <c r="AC734" s="1058"/>
      <c r="AD734" s="1058"/>
      <c r="AE734" s="1058"/>
      <c r="AF734" s="1058"/>
      <c r="AG734" s="1065"/>
      <c r="AH734" s="908"/>
    </row>
    <row r="735" spans="1:34" ht="13.5" customHeight="1" thickBot="1" x14ac:dyDescent="0.3">
      <c r="A735" s="867" t="s">
        <v>851</v>
      </c>
      <c r="B735" s="868"/>
      <c r="C735" s="869"/>
      <c r="D735" s="870"/>
      <c r="E735" s="871"/>
      <c r="F735" s="642"/>
      <c r="G735" s="869"/>
      <c r="H735" s="351"/>
      <c r="I735" s="458"/>
      <c r="J735" s="532"/>
      <c r="K735" s="533"/>
      <c r="L735" s="352"/>
      <c r="M735" s="352"/>
      <c r="N735" s="352"/>
      <c r="O735" s="114"/>
      <c r="P735" s="906"/>
      <c r="Q735" s="1066"/>
      <c r="R735" s="1066"/>
      <c r="S735" s="1066"/>
      <c r="T735" s="1066"/>
      <c r="U735" s="1066"/>
      <c r="V735" s="1066"/>
      <c r="W735" s="1066"/>
      <c r="X735" s="1066"/>
      <c r="Y735" s="190"/>
      <c r="Z735" s="1066"/>
      <c r="AA735" s="926"/>
      <c r="AB735" s="959"/>
      <c r="AC735" s="960"/>
      <c r="AD735" s="961"/>
      <c r="AE735" s="962"/>
      <c r="AF735" s="961"/>
      <c r="AG735" s="963"/>
      <c r="AH735" s="908"/>
    </row>
    <row r="736" spans="1:34" ht="13.5" customHeight="1" thickBot="1" x14ac:dyDescent="0.3">
      <c r="A736" s="541">
        <v>1</v>
      </c>
      <c r="B736" s="872"/>
      <c r="C736" s="873"/>
      <c r="D736" s="874"/>
      <c r="E736" s="317"/>
      <c r="F736" s="317">
        <v>1</v>
      </c>
      <c r="G736" s="544" t="s">
        <v>50</v>
      </c>
      <c r="H736" s="253">
        <v>0</v>
      </c>
      <c r="I736" s="436">
        <f>$H$736*$F$736/F736</f>
        <v>0</v>
      </c>
      <c r="J736" s="459"/>
      <c r="K736" s="477">
        <v>0</v>
      </c>
      <c r="L736" s="86">
        <f>IF(K736&gt;0,$N$2,0)</f>
        <v>0</v>
      </c>
      <c r="M736" s="101">
        <f>K736+L736</f>
        <v>0</v>
      </c>
      <c r="N736" s="38">
        <f>I736*M736</f>
        <v>0</v>
      </c>
      <c r="O736" s="44">
        <f>M736/F736</f>
        <v>0</v>
      </c>
      <c r="P736" s="924"/>
      <c r="Q736" s="253"/>
      <c r="R736" s="253">
        <v>0</v>
      </c>
      <c r="S736" s="253"/>
      <c r="T736" s="253">
        <v>0</v>
      </c>
      <c r="U736" s="253"/>
      <c r="V736" s="253"/>
      <c r="W736" s="253"/>
      <c r="X736" s="253"/>
      <c r="Y736" s="122">
        <v>0</v>
      </c>
      <c r="Z736" s="253">
        <v>0</v>
      </c>
      <c r="AA736" s="926">
        <f>SUM(AB736:AG736)</f>
        <v>0</v>
      </c>
      <c r="AB736" s="1039"/>
      <c r="AC736" s="1040"/>
      <c r="AD736" s="1040"/>
      <c r="AE736" s="1040"/>
      <c r="AF736" s="1040"/>
      <c r="AG736" s="1042"/>
      <c r="AH736" s="908"/>
    </row>
    <row r="737" spans="1:34" ht="12.75" customHeight="1" x14ac:dyDescent="0.25">
      <c r="A737" s="541"/>
      <c r="B737" s="778"/>
      <c r="C737" s="875"/>
      <c r="D737" s="635"/>
      <c r="E737" s="560"/>
      <c r="F737" s="317"/>
      <c r="G737" s="544" t="s">
        <v>50</v>
      </c>
      <c r="H737" s="259"/>
      <c r="I737" s="427"/>
      <c r="J737" s="467"/>
      <c r="K737" s="468"/>
      <c r="L737" s="41"/>
      <c r="M737" s="38"/>
      <c r="N737" s="38"/>
      <c r="O737" s="44"/>
      <c r="P737" s="924"/>
      <c r="Q737" s="1026"/>
      <c r="R737" s="1026"/>
      <c r="S737" s="1026"/>
      <c r="T737" s="1026"/>
      <c r="U737" s="1026"/>
      <c r="V737" s="1026"/>
      <c r="W737" s="1026"/>
      <c r="X737" s="1026"/>
      <c r="Y737" s="131"/>
      <c r="Z737" s="1026"/>
      <c r="AA737" s="926"/>
      <c r="AB737" s="979"/>
      <c r="AC737" s="983"/>
      <c r="AD737" s="983"/>
      <c r="AE737" s="983"/>
      <c r="AF737" s="983"/>
      <c r="AG737" s="984"/>
      <c r="AH737" s="908"/>
    </row>
    <row r="738" spans="1:34" ht="12.75" customHeight="1" x14ac:dyDescent="0.25">
      <c r="A738" s="541"/>
      <c r="B738" s="876"/>
      <c r="C738" s="877"/>
      <c r="D738" s="315"/>
      <c r="E738" s="878"/>
      <c r="F738" s="317"/>
      <c r="G738" s="544"/>
      <c r="H738" s="259"/>
      <c r="I738" s="427"/>
      <c r="J738" s="467"/>
      <c r="K738" s="468"/>
      <c r="L738" s="41"/>
      <c r="M738" s="38"/>
      <c r="N738" s="38"/>
      <c r="O738" s="44"/>
      <c r="P738" s="924"/>
      <c r="Q738" s="1026"/>
      <c r="R738" s="1026"/>
      <c r="S738" s="1026"/>
      <c r="T738" s="1026"/>
      <c r="U738" s="1026"/>
      <c r="V738" s="1026"/>
      <c r="W738" s="1026"/>
      <c r="X738" s="1026"/>
      <c r="Y738" s="131"/>
      <c r="Z738" s="1026"/>
      <c r="AA738" s="926"/>
      <c r="AB738" s="979"/>
      <c r="AC738" s="983"/>
      <c r="AD738" s="983"/>
      <c r="AE738" s="983"/>
      <c r="AF738" s="983"/>
      <c r="AG738" s="984"/>
      <c r="AH738" s="908"/>
    </row>
    <row r="739" spans="1:34" ht="13.5" customHeight="1" thickBot="1" x14ac:dyDescent="0.3">
      <c r="A739" s="549"/>
      <c r="B739" s="799"/>
      <c r="C739" s="879"/>
      <c r="D739" s="722"/>
      <c r="E739" s="575"/>
      <c r="F739" s="574"/>
      <c r="G739" s="551"/>
      <c r="H739" s="257"/>
      <c r="I739" s="448"/>
      <c r="J739" s="492"/>
      <c r="K739" s="505"/>
      <c r="L739" s="50"/>
      <c r="M739" s="50"/>
      <c r="N739" s="50"/>
      <c r="O739" s="56"/>
      <c r="P739" s="924"/>
      <c r="Q739" s="1027"/>
      <c r="R739" s="1027"/>
      <c r="S739" s="1027"/>
      <c r="T739" s="1027"/>
      <c r="U739" s="1027"/>
      <c r="V739" s="1027"/>
      <c r="W739" s="1027"/>
      <c r="X739" s="1027"/>
      <c r="Y739" s="132"/>
      <c r="Z739" s="1027"/>
      <c r="AA739" s="926"/>
      <c r="AB739" s="1057"/>
      <c r="AC739" s="1058"/>
      <c r="AD739" s="1058"/>
      <c r="AE739" s="1058"/>
      <c r="AF739" s="1058"/>
      <c r="AG739" s="1065"/>
      <c r="AH739" s="908"/>
    </row>
    <row r="740" spans="1:34" ht="13.5" customHeight="1" thickBot="1" x14ac:dyDescent="0.3">
      <c r="A740" s="541">
        <v>2</v>
      </c>
      <c r="B740" s="880"/>
      <c r="C740" s="605"/>
      <c r="D740" s="874"/>
      <c r="E740" s="317"/>
      <c r="F740" s="317">
        <v>1</v>
      </c>
      <c r="G740" s="544" t="s">
        <v>50</v>
      </c>
      <c r="H740" s="253">
        <v>0</v>
      </c>
      <c r="I740" s="436">
        <f>$H$740*$F$740/F740</f>
        <v>0</v>
      </c>
      <c r="J740" s="459"/>
      <c r="K740" s="477">
        <v>0</v>
      </c>
      <c r="L740" s="86">
        <f>IF(K740&gt;0,$N$2,0)</f>
        <v>0</v>
      </c>
      <c r="M740" s="101">
        <f>K740+L740</f>
        <v>0</v>
      </c>
      <c r="N740" s="38">
        <f>I740*M740</f>
        <v>0</v>
      </c>
      <c r="O740" s="44">
        <f>M740/F740</f>
        <v>0</v>
      </c>
      <c r="P740" s="924"/>
      <c r="Q740" s="253"/>
      <c r="R740" s="253">
        <v>0</v>
      </c>
      <c r="S740" s="253"/>
      <c r="T740" s="253">
        <v>0</v>
      </c>
      <c r="U740" s="253"/>
      <c r="V740" s="253"/>
      <c r="W740" s="253"/>
      <c r="X740" s="253"/>
      <c r="Y740" s="122">
        <v>0</v>
      </c>
      <c r="Z740" s="253">
        <v>0</v>
      </c>
      <c r="AA740" s="926">
        <f>SUM(AB740:AG740)</f>
        <v>0</v>
      </c>
      <c r="AB740" s="1039"/>
      <c r="AC740" s="1040"/>
      <c r="AD740" s="1040"/>
      <c r="AE740" s="1040"/>
      <c r="AF740" s="1040"/>
      <c r="AG740" s="1042"/>
      <c r="AH740" s="908"/>
    </row>
    <row r="741" spans="1:34" ht="12.75" customHeight="1" x14ac:dyDescent="0.25">
      <c r="A741" s="541"/>
      <c r="B741" s="778"/>
      <c r="C741" s="875"/>
      <c r="D741" s="635"/>
      <c r="E741" s="560"/>
      <c r="F741" s="317"/>
      <c r="G741" s="783"/>
      <c r="H741" s="264"/>
      <c r="I741" s="427"/>
      <c r="J741" s="467"/>
      <c r="K741" s="468"/>
      <c r="L741" s="41"/>
      <c r="M741" s="38"/>
      <c r="N741" s="38"/>
      <c r="O741" s="44"/>
      <c r="P741" s="924"/>
      <c r="Q741" s="1025"/>
      <c r="R741" s="1025"/>
      <c r="S741" s="1025"/>
      <c r="T741" s="1025"/>
      <c r="U741" s="1025"/>
      <c r="V741" s="1025"/>
      <c r="W741" s="1025"/>
      <c r="X741" s="1025"/>
      <c r="Y741" s="130"/>
      <c r="Z741" s="1025"/>
      <c r="AA741" s="926"/>
      <c r="AB741" s="979"/>
      <c r="AC741" s="983"/>
      <c r="AD741" s="983"/>
      <c r="AE741" s="983"/>
      <c r="AF741" s="983"/>
      <c r="AG741" s="984"/>
      <c r="AH741" s="908"/>
    </row>
    <row r="742" spans="1:34" ht="12.75" customHeight="1" x14ac:dyDescent="0.25">
      <c r="A742" s="541"/>
      <c r="B742" s="876"/>
      <c r="C742" s="877"/>
      <c r="D742" s="316"/>
      <c r="E742" s="317"/>
      <c r="F742" s="317"/>
      <c r="G742" s="544"/>
      <c r="H742" s="259"/>
      <c r="I742" s="427"/>
      <c r="J742" s="467"/>
      <c r="K742" s="468"/>
      <c r="L742" s="41"/>
      <c r="M742" s="38"/>
      <c r="N742" s="38"/>
      <c r="O742" s="44"/>
      <c r="P742" s="924"/>
      <c r="Q742" s="1026"/>
      <c r="R742" s="1026"/>
      <c r="S742" s="1026"/>
      <c r="T742" s="1026"/>
      <c r="U742" s="1026"/>
      <c r="V742" s="1026"/>
      <c r="W742" s="1026"/>
      <c r="X742" s="1026"/>
      <c r="Y742" s="131"/>
      <c r="Z742" s="1026"/>
      <c r="AA742" s="926"/>
      <c r="AB742" s="979"/>
      <c r="AC742" s="983"/>
      <c r="AD742" s="983"/>
      <c r="AE742" s="983"/>
      <c r="AF742" s="983"/>
      <c r="AG742" s="984"/>
      <c r="AH742" s="908"/>
    </row>
    <row r="743" spans="1:34" ht="13.5" customHeight="1" thickBot="1" x14ac:dyDescent="0.3">
      <c r="A743" s="549"/>
      <c r="B743" s="799"/>
      <c r="C743" s="879"/>
      <c r="D743" s="574"/>
      <c r="E743" s="575"/>
      <c r="F743" s="574"/>
      <c r="G743" s="563"/>
      <c r="H743" s="257"/>
      <c r="I743" s="448"/>
      <c r="J743" s="469"/>
      <c r="K743" s="505"/>
      <c r="L743" s="50"/>
      <c r="M743" s="50"/>
      <c r="N743" s="50"/>
      <c r="O743" s="56"/>
      <c r="P743" s="924"/>
      <c r="Q743" s="1027"/>
      <c r="R743" s="1027"/>
      <c r="S743" s="1027"/>
      <c r="T743" s="1027"/>
      <c r="U743" s="1027"/>
      <c r="V743" s="1027"/>
      <c r="W743" s="1027"/>
      <c r="X743" s="1027"/>
      <c r="Y743" s="132"/>
      <c r="Z743" s="1027"/>
      <c r="AA743" s="926"/>
      <c r="AB743" s="1057"/>
      <c r="AC743" s="1058"/>
      <c r="AD743" s="1058"/>
      <c r="AE743" s="1058"/>
      <c r="AF743" s="1058"/>
      <c r="AG743" s="1065"/>
      <c r="AH743" s="908"/>
    </row>
    <row r="744" spans="1:34" ht="13.5" customHeight="1" thickBot="1" x14ac:dyDescent="0.3">
      <c r="A744" s="541">
        <v>3</v>
      </c>
      <c r="B744" s="880"/>
      <c r="C744" s="605"/>
      <c r="D744" s="874"/>
      <c r="E744" s="317"/>
      <c r="F744" s="317">
        <v>1</v>
      </c>
      <c r="G744" s="544" t="s">
        <v>50</v>
      </c>
      <c r="H744" s="253">
        <v>0</v>
      </c>
      <c r="I744" s="436">
        <f>$H$744*$F$744/F744</f>
        <v>0</v>
      </c>
      <c r="J744" s="459"/>
      <c r="K744" s="477">
        <v>0</v>
      </c>
      <c r="L744" s="86">
        <f>IF(K744&gt;0,$N$2,0)</f>
        <v>0</v>
      </c>
      <c r="M744" s="101">
        <f>K744+L744</f>
        <v>0</v>
      </c>
      <c r="N744" s="38">
        <f>I744*M744</f>
        <v>0</v>
      </c>
      <c r="O744" s="44">
        <f>M744/F744</f>
        <v>0</v>
      </c>
      <c r="P744" s="924"/>
      <c r="Q744" s="253"/>
      <c r="R744" s="253">
        <v>0</v>
      </c>
      <c r="S744" s="253"/>
      <c r="T744" s="253">
        <v>0</v>
      </c>
      <c r="U744" s="253"/>
      <c r="V744" s="253"/>
      <c r="W744" s="253"/>
      <c r="X744" s="253"/>
      <c r="Y744" s="122">
        <v>0</v>
      </c>
      <c r="Z744" s="253">
        <v>0</v>
      </c>
      <c r="AA744" s="926">
        <f>SUM(AB744:AG744)</f>
        <v>0</v>
      </c>
      <c r="AB744" s="1039"/>
      <c r="AC744" s="1040"/>
      <c r="AD744" s="1040"/>
      <c r="AE744" s="1040"/>
      <c r="AF744" s="1040"/>
      <c r="AG744" s="1042"/>
      <c r="AH744" s="908"/>
    </row>
    <row r="745" spans="1:34" ht="12.75" customHeight="1" x14ac:dyDescent="0.25">
      <c r="A745" s="541"/>
      <c r="B745" s="778"/>
      <c r="C745" s="875"/>
      <c r="D745" s="635"/>
      <c r="E745" s="560"/>
      <c r="F745" s="317"/>
      <c r="G745" s="544" t="s">
        <v>50</v>
      </c>
      <c r="H745" s="259"/>
      <c r="I745" s="427"/>
      <c r="J745" s="467"/>
      <c r="K745" s="468"/>
      <c r="L745" s="41"/>
      <c r="M745" s="38"/>
      <c r="N745" s="38"/>
      <c r="O745" s="44"/>
      <c r="P745" s="924"/>
      <c r="Q745" s="1026"/>
      <c r="R745" s="1026"/>
      <c r="S745" s="1026"/>
      <c r="T745" s="1026"/>
      <c r="U745" s="1026"/>
      <c r="V745" s="1026"/>
      <c r="W745" s="1026"/>
      <c r="X745" s="1026"/>
      <c r="Y745" s="131"/>
      <c r="Z745" s="1026"/>
      <c r="AA745" s="926"/>
      <c r="AB745" s="979"/>
      <c r="AC745" s="983"/>
      <c r="AD745" s="983"/>
      <c r="AE745" s="983"/>
      <c r="AF745" s="983"/>
      <c r="AG745" s="984"/>
      <c r="AH745" s="908"/>
    </row>
    <row r="746" spans="1:34" ht="12.75" customHeight="1" x14ac:dyDescent="0.25">
      <c r="A746" s="541"/>
      <c r="B746" s="881"/>
      <c r="C746" s="832"/>
      <c r="D746" s="882"/>
      <c r="E746" s="317"/>
      <c r="F746" s="317"/>
      <c r="G746" s="544"/>
      <c r="H746" s="259"/>
      <c r="I746" s="427"/>
      <c r="J746" s="467"/>
      <c r="K746" s="468"/>
      <c r="L746" s="41"/>
      <c r="M746" s="38"/>
      <c r="N746" s="38"/>
      <c r="O746" s="44"/>
      <c r="P746" s="924"/>
      <c r="Q746" s="1026"/>
      <c r="R746" s="1026"/>
      <c r="S746" s="1026"/>
      <c r="T746" s="1026"/>
      <c r="U746" s="1026"/>
      <c r="V746" s="1026"/>
      <c r="W746" s="1026"/>
      <c r="X746" s="1026"/>
      <c r="Y746" s="131"/>
      <c r="Z746" s="1026"/>
      <c r="AA746" s="926"/>
      <c r="AB746" s="979"/>
      <c r="AC746" s="983"/>
      <c r="AD746" s="983"/>
      <c r="AE746" s="983"/>
      <c r="AF746" s="983"/>
      <c r="AG746" s="984"/>
      <c r="AH746" s="908"/>
    </row>
    <row r="747" spans="1:34" ht="13.5" customHeight="1" thickBot="1" x14ac:dyDescent="0.3">
      <c r="A747" s="549"/>
      <c r="B747" s="883"/>
      <c r="C747" s="825"/>
      <c r="D747" s="884"/>
      <c r="E747" s="553"/>
      <c r="F747" s="554"/>
      <c r="G747" s="551"/>
      <c r="H747" s="276"/>
      <c r="I747" s="433"/>
      <c r="J747" s="473"/>
      <c r="K747" s="474"/>
      <c r="L747" s="194"/>
      <c r="M747" s="194"/>
      <c r="N747" s="194"/>
      <c r="O747" s="73"/>
      <c r="P747" s="924"/>
      <c r="Q747" s="1027"/>
      <c r="R747" s="1027"/>
      <c r="S747" s="1027"/>
      <c r="T747" s="1027"/>
      <c r="U747" s="1027"/>
      <c r="V747" s="1027"/>
      <c r="W747" s="1027"/>
      <c r="X747" s="1027"/>
      <c r="Y747" s="132"/>
      <c r="Z747" s="1027"/>
      <c r="AA747" s="926"/>
      <c r="AB747" s="1057"/>
      <c r="AC747" s="1058"/>
      <c r="AD747" s="1058"/>
      <c r="AE747" s="1058"/>
      <c r="AF747" s="1058"/>
      <c r="AG747" s="1065"/>
      <c r="AH747" s="908"/>
    </row>
    <row r="748" spans="1:34" ht="13.5" customHeight="1" thickBot="1" x14ac:dyDescent="0.3">
      <c r="A748" s="652">
        <v>4</v>
      </c>
      <c r="B748" s="880"/>
      <c r="C748" s="605"/>
      <c r="D748" s="874"/>
      <c r="E748" s="540"/>
      <c r="F748" s="885">
        <v>1</v>
      </c>
      <c r="G748" s="538" t="s">
        <v>50</v>
      </c>
      <c r="H748" s="253">
        <v>0</v>
      </c>
      <c r="I748" s="436">
        <f>$H$748*$F$748/F748</f>
        <v>0</v>
      </c>
      <c r="J748" s="459"/>
      <c r="K748" s="477">
        <v>0</v>
      </c>
      <c r="L748" s="86">
        <f>IF(K748&gt;0,$N$2,0)</f>
        <v>0</v>
      </c>
      <c r="M748" s="101">
        <f>K748+L748</f>
        <v>0</v>
      </c>
      <c r="N748" s="38">
        <f>I748*M748</f>
        <v>0</v>
      </c>
      <c r="O748" s="44">
        <f>M748/F748</f>
        <v>0</v>
      </c>
      <c r="P748" s="924"/>
      <c r="Q748" s="253"/>
      <c r="R748" s="253">
        <v>0</v>
      </c>
      <c r="S748" s="253"/>
      <c r="T748" s="253">
        <v>0</v>
      </c>
      <c r="U748" s="253"/>
      <c r="V748" s="253"/>
      <c r="W748" s="253"/>
      <c r="X748" s="253"/>
      <c r="Y748" s="122">
        <v>0</v>
      </c>
      <c r="Z748" s="253">
        <v>0</v>
      </c>
      <c r="AA748" s="926">
        <f>SUM(AB748:AG748)</f>
        <v>0</v>
      </c>
      <c r="AB748" s="927"/>
      <c r="AC748" s="928"/>
      <c r="AD748" s="929"/>
      <c r="AE748" s="929"/>
      <c r="AF748" s="929"/>
      <c r="AG748" s="930"/>
      <c r="AH748" s="908"/>
    </row>
    <row r="749" spans="1:34" ht="12.75" customHeight="1" x14ac:dyDescent="0.25">
      <c r="A749" s="541"/>
      <c r="B749" s="778"/>
      <c r="C749" s="875"/>
      <c r="D749" s="635"/>
      <c r="E749" s="560"/>
      <c r="F749" s="317"/>
      <c r="G749" s="544" t="s">
        <v>50</v>
      </c>
      <c r="H749" s="259"/>
      <c r="I749" s="427"/>
      <c r="J749" s="467"/>
      <c r="K749" s="468"/>
      <c r="L749" s="41"/>
      <c r="M749" s="38"/>
      <c r="N749" s="38"/>
      <c r="O749" s="44"/>
      <c r="P749" s="924"/>
      <c r="Q749" s="1026"/>
      <c r="R749" s="1026"/>
      <c r="S749" s="1026"/>
      <c r="T749" s="1026"/>
      <c r="U749" s="1026"/>
      <c r="V749" s="1026"/>
      <c r="W749" s="1026"/>
      <c r="X749" s="1026"/>
      <c r="Y749" s="131"/>
      <c r="Z749" s="1026"/>
      <c r="AA749" s="926"/>
      <c r="AB749" s="932"/>
      <c r="AC749" s="933"/>
      <c r="AD749" s="467"/>
      <c r="AE749" s="467"/>
      <c r="AF749" s="467"/>
      <c r="AG749" s="934"/>
      <c r="AH749" s="908"/>
    </row>
    <row r="750" spans="1:34" ht="13.5" customHeight="1" thickBot="1" x14ac:dyDescent="0.3">
      <c r="A750" s="549"/>
      <c r="B750" s="799"/>
      <c r="C750" s="879"/>
      <c r="D750" s="554"/>
      <c r="E750" s="574"/>
      <c r="F750" s="574"/>
      <c r="G750" s="551"/>
      <c r="H750" s="257"/>
      <c r="I750" s="448"/>
      <c r="J750" s="492"/>
      <c r="K750" s="505"/>
      <c r="L750" s="99"/>
      <c r="M750" s="50"/>
      <c r="N750" s="50"/>
      <c r="O750" s="56"/>
      <c r="P750" s="924"/>
      <c r="Q750" s="1026"/>
      <c r="R750" s="1026"/>
      <c r="S750" s="1026"/>
      <c r="T750" s="1026"/>
      <c r="U750" s="1026"/>
      <c r="V750" s="1026"/>
      <c r="W750" s="1026"/>
      <c r="X750" s="1026"/>
      <c r="Y750" s="131"/>
      <c r="Z750" s="1026"/>
      <c r="AA750" s="926"/>
      <c r="AB750" s="1009"/>
      <c r="AC750" s="1010"/>
      <c r="AD750" s="528"/>
      <c r="AE750" s="528"/>
      <c r="AF750" s="528"/>
      <c r="AG750" s="1012"/>
      <c r="AH750" s="908"/>
    </row>
    <row r="751" spans="1:34" ht="13.5" customHeight="1" thickBot="1" x14ac:dyDescent="0.3">
      <c r="A751" s="886">
        <v>5</v>
      </c>
      <c r="B751" s="887"/>
      <c r="C751" s="888"/>
      <c r="D751" s="889"/>
      <c r="E751" s="558"/>
      <c r="F751" s="732">
        <v>1</v>
      </c>
      <c r="G751" s="805" t="s">
        <v>50</v>
      </c>
      <c r="H751" s="253">
        <v>0</v>
      </c>
      <c r="I751" s="429">
        <f>$H$751*$F$751/F751</f>
        <v>0</v>
      </c>
      <c r="J751" s="465"/>
      <c r="K751" s="466">
        <v>0</v>
      </c>
      <c r="L751" s="68">
        <f>IF(K751&gt;0,$N$2,0)</f>
        <v>0</v>
      </c>
      <c r="M751" s="31">
        <f>K751+L751</f>
        <v>0</v>
      </c>
      <c r="N751" s="31">
        <f>I751*M751</f>
        <v>0</v>
      </c>
      <c r="O751" s="70">
        <f>M751/F751</f>
        <v>0</v>
      </c>
      <c r="P751" s="924"/>
      <c r="Q751" s="253"/>
      <c r="R751" s="253">
        <v>0</v>
      </c>
      <c r="S751" s="253"/>
      <c r="T751" s="253">
        <v>0</v>
      </c>
      <c r="U751" s="253"/>
      <c r="V751" s="253"/>
      <c r="W751" s="253"/>
      <c r="X751" s="253"/>
      <c r="Y751" s="122">
        <v>0</v>
      </c>
      <c r="Z751" s="253">
        <v>0</v>
      </c>
      <c r="AA751" s="926">
        <f>SUM(AB751:AG751)</f>
        <v>0</v>
      </c>
      <c r="AB751" s="1093"/>
      <c r="AC751" s="502"/>
      <c r="AD751" s="478"/>
      <c r="AE751" s="478"/>
      <c r="AF751" s="478"/>
      <c r="AG751" s="478"/>
      <c r="AH751" s="908"/>
    </row>
    <row r="752" spans="1:34" ht="12.75" customHeight="1" x14ac:dyDescent="0.25">
      <c r="A752" s="572"/>
      <c r="B752" s="890"/>
      <c r="C752" s="543"/>
      <c r="D752" s="882"/>
      <c r="E752" s="638"/>
      <c r="F752" s="613"/>
      <c r="G752" s="542"/>
      <c r="H752" s="264"/>
      <c r="I752" s="454"/>
      <c r="J752" s="467"/>
      <c r="K752" s="468"/>
      <c r="L752" s="38"/>
      <c r="M752" s="101"/>
      <c r="N752" s="101"/>
      <c r="O752" s="103"/>
      <c r="P752" s="924"/>
      <c r="Q752" s="1025"/>
      <c r="R752" s="1025"/>
      <c r="S752" s="1025"/>
      <c r="T752" s="1025"/>
      <c r="U752" s="1025"/>
      <c r="V752" s="1025"/>
      <c r="W752" s="1025"/>
      <c r="X752" s="1025"/>
      <c r="Y752" s="130"/>
      <c r="Z752" s="1025"/>
      <c r="AA752" s="926"/>
      <c r="AB752" s="1093"/>
      <c r="AC752" s="502"/>
      <c r="AD752" s="478"/>
      <c r="AE752" s="478"/>
      <c r="AF752" s="478"/>
      <c r="AG752" s="478"/>
      <c r="AH752" s="908"/>
    </row>
    <row r="753" spans="1:34" ht="12.75" customHeight="1" x14ac:dyDescent="0.25">
      <c r="A753" s="572"/>
      <c r="B753" s="890"/>
      <c r="C753" s="543"/>
      <c r="D753" s="882"/>
      <c r="E753" s="638"/>
      <c r="F753" s="613"/>
      <c r="G753" s="542"/>
      <c r="H753" s="259"/>
      <c r="I753" s="454"/>
      <c r="J753" s="467"/>
      <c r="K753" s="468"/>
      <c r="L753" s="38"/>
      <c r="M753" s="101"/>
      <c r="N753" s="101"/>
      <c r="O753" s="103"/>
      <c r="P753" s="924"/>
      <c r="Q753" s="1026"/>
      <c r="R753" s="1026"/>
      <c r="S753" s="1026"/>
      <c r="T753" s="1026"/>
      <c r="U753" s="1026"/>
      <c r="V753" s="1026"/>
      <c r="W753" s="1026"/>
      <c r="X753" s="1026"/>
      <c r="Y753" s="131"/>
      <c r="Z753" s="1026"/>
      <c r="AA753" s="926"/>
      <c r="AB753" s="1093"/>
      <c r="AC753" s="502"/>
      <c r="AD753" s="478"/>
      <c r="AE753" s="478"/>
      <c r="AF753" s="478"/>
      <c r="AG753" s="478"/>
      <c r="AH753" s="908"/>
    </row>
    <row r="754" spans="1:34" ht="12.75" customHeight="1" x14ac:dyDescent="0.25">
      <c r="A754" s="572"/>
      <c r="B754" s="890"/>
      <c r="C754" s="891"/>
      <c r="D754" s="882"/>
      <c r="E754" s="562"/>
      <c r="F754" s="892"/>
      <c r="G754" s="557"/>
      <c r="H754" s="259"/>
      <c r="I754" s="450"/>
      <c r="J754" s="482"/>
      <c r="K754" s="483"/>
      <c r="L754" s="106"/>
      <c r="M754" s="106"/>
      <c r="N754" s="38"/>
      <c r="O754" s="44"/>
      <c r="P754" s="924"/>
      <c r="Q754" s="1026"/>
      <c r="R754" s="1026"/>
      <c r="S754" s="1026"/>
      <c r="T754" s="1026"/>
      <c r="U754" s="1026"/>
      <c r="V754" s="1026"/>
      <c r="W754" s="1026"/>
      <c r="X754" s="1026"/>
      <c r="Y754" s="131"/>
      <c r="Z754" s="1026"/>
      <c r="AA754" s="926"/>
      <c r="AB754" s="1094"/>
      <c r="AC754" s="1095"/>
      <c r="AD754" s="467"/>
      <c r="AE754" s="467"/>
      <c r="AF754" s="467"/>
      <c r="AG754" s="467"/>
      <c r="AH754" s="908"/>
    </row>
    <row r="755" spans="1:34" ht="13.5" customHeight="1" thickBot="1" x14ac:dyDescent="0.3">
      <c r="A755" s="549"/>
      <c r="B755" s="799"/>
      <c r="C755" s="893"/>
      <c r="D755" s="894"/>
      <c r="E755" s="575"/>
      <c r="F755" s="574"/>
      <c r="G755" s="563"/>
      <c r="H755" s="257"/>
      <c r="I755" s="448"/>
      <c r="J755" s="469"/>
      <c r="K755" s="505"/>
      <c r="L755" s="50"/>
      <c r="M755" s="50"/>
      <c r="N755" s="194"/>
      <c r="O755" s="73"/>
      <c r="P755" s="924"/>
      <c r="Q755" s="1027"/>
      <c r="R755" s="1027"/>
      <c r="S755" s="1027"/>
      <c r="U755" s="1027"/>
      <c r="V755" s="1027"/>
      <c r="W755" s="1027"/>
      <c r="X755" s="1027"/>
      <c r="Y755" s="132"/>
      <c r="Z755" s="1027"/>
      <c r="AA755" s="926"/>
      <c r="AB755" s="1096"/>
      <c r="AC755" s="1097"/>
      <c r="AD755" s="473"/>
      <c r="AE755" s="473"/>
      <c r="AF755" s="473"/>
      <c r="AG755" s="473"/>
      <c r="AH755" s="908"/>
    </row>
    <row r="756" spans="1:34" ht="13.5" customHeight="1" thickBot="1" x14ac:dyDescent="0.35">
      <c r="A756" s="572">
        <v>6</v>
      </c>
      <c r="B756" s="895"/>
      <c r="C756" s="896"/>
      <c r="D756" s="897"/>
      <c r="E756" s="558"/>
      <c r="F756" s="568">
        <v>1</v>
      </c>
      <c r="G756" s="898" t="s">
        <v>50</v>
      </c>
      <c r="H756" s="253">
        <v>0</v>
      </c>
      <c r="I756" s="436">
        <f>$H$756*$F$756/F756</f>
        <v>0</v>
      </c>
      <c r="J756" s="459"/>
      <c r="K756" s="477">
        <v>0</v>
      </c>
      <c r="L756" s="86">
        <f>IF(K756&gt;0,$N$2,0)</f>
        <v>0</v>
      </c>
      <c r="M756" s="101">
        <f>K756+L756</f>
        <v>0</v>
      </c>
      <c r="N756" s="38">
        <f>I756*M756</f>
        <v>0</v>
      </c>
      <c r="O756" s="44">
        <f>M756/F756</f>
        <v>0</v>
      </c>
      <c r="P756" s="924"/>
      <c r="Q756" s="253"/>
      <c r="R756" s="253">
        <v>0</v>
      </c>
      <c r="S756" s="253"/>
      <c r="T756" s="253">
        <v>0</v>
      </c>
      <c r="U756" s="253"/>
      <c r="V756" s="253"/>
      <c r="W756" s="253"/>
      <c r="X756" s="253"/>
      <c r="Y756" s="122">
        <v>0</v>
      </c>
      <c r="Z756" s="253">
        <v>0</v>
      </c>
      <c r="AA756" s="926">
        <f>SUM(AB756:AG756)</f>
        <v>0</v>
      </c>
      <c r="AB756" s="1094"/>
      <c r="AC756" s="1095"/>
      <c r="AD756" s="467"/>
      <c r="AE756" s="467"/>
      <c r="AF756" s="467"/>
      <c r="AG756" s="467"/>
      <c r="AH756" s="908"/>
    </row>
    <row r="757" spans="1:34" ht="12.75" customHeight="1" x14ac:dyDescent="0.25">
      <c r="A757" s="572"/>
      <c r="B757" s="890"/>
      <c r="C757" s="543"/>
      <c r="D757" s="882"/>
      <c r="E757" s="638"/>
      <c r="F757" s="315"/>
      <c r="G757" s="832"/>
      <c r="H757" s="280"/>
      <c r="I757" s="427"/>
      <c r="J757" s="467"/>
      <c r="K757" s="468"/>
      <c r="L757" s="38"/>
      <c r="M757" s="38"/>
      <c r="N757" s="38"/>
      <c r="O757" s="44"/>
      <c r="P757" s="924"/>
      <c r="Q757" s="1025"/>
      <c r="R757" s="1025"/>
      <c r="S757" s="1025"/>
      <c r="T757" s="1025"/>
      <c r="U757" s="1025"/>
      <c r="V757" s="1025"/>
      <c r="W757" s="1025"/>
      <c r="X757" s="1025"/>
      <c r="Y757" s="130"/>
      <c r="Z757" s="1025"/>
      <c r="AA757" s="926"/>
      <c r="AB757" s="1094"/>
      <c r="AC757" s="1095"/>
      <c r="AD757" s="467"/>
      <c r="AE757" s="467"/>
      <c r="AF757" s="467"/>
      <c r="AG757" s="467"/>
      <c r="AH757" s="908"/>
    </row>
    <row r="758" spans="1:34" ht="12.75" customHeight="1" x14ac:dyDescent="0.25">
      <c r="A758" s="572"/>
      <c r="B758" s="890"/>
      <c r="C758" s="543"/>
      <c r="D758" s="882"/>
      <c r="E758" s="638"/>
      <c r="F758" s="315"/>
      <c r="G758" s="832"/>
      <c r="H758" s="255"/>
      <c r="I758" s="427"/>
      <c r="J758" s="467"/>
      <c r="K758" s="468"/>
      <c r="L758" s="38"/>
      <c r="M758" s="101"/>
      <c r="N758" s="38"/>
      <c r="O758" s="44"/>
      <c r="P758" s="924"/>
      <c r="Q758" s="1026"/>
      <c r="R758" s="1026"/>
      <c r="S758" s="1026"/>
      <c r="T758" s="1026"/>
      <c r="U758" s="1026"/>
      <c r="V758" s="1026"/>
      <c r="W758" s="1026"/>
      <c r="X758" s="1026"/>
      <c r="Y758" s="131"/>
      <c r="Z758" s="1026"/>
      <c r="AA758" s="926"/>
      <c r="AB758" s="1094"/>
      <c r="AC758" s="1095"/>
      <c r="AD758" s="467"/>
      <c r="AE758" s="467"/>
      <c r="AF758" s="467"/>
      <c r="AG758" s="467"/>
      <c r="AH758" s="908"/>
    </row>
    <row r="759" spans="1:34" ht="12.75" customHeight="1" x14ac:dyDescent="0.25">
      <c r="A759" s="572"/>
      <c r="B759" s="890"/>
      <c r="C759" s="543"/>
      <c r="D759" s="882"/>
      <c r="E759" s="638"/>
      <c r="F759" s="315"/>
      <c r="G759" s="832"/>
      <c r="H759" s="255"/>
      <c r="I759" s="427"/>
      <c r="J759" s="467"/>
      <c r="K759" s="468"/>
      <c r="L759" s="38"/>
      <c r="M759" s="101"/>
      <c r="N759" s="38"/>
      <c r="O759" s="44"/>
      <c r="P759" s="924"/>
      <c r="Q759" s="1026"/>
      <c r="R759" s="1026"/>
      <c r="S759" s="1026"/>
      <c r="T759" s="1026"/>
      <c r="U759" s="1026"/>
      <c r="V759" s="1026"/>
      <c r="W759" s="1026"/>
      <c r="X759" s="1026"/>
      <c r="Y759" s="131"/>
      <c r="Z759" s="1026"/>
      <c r="AA759" s="926"/>
      <c r="AB759" s="1094"/>
      <c r="AC759" s="1095"/>
      <c r="AD759" s="467"/>
      <c r="AE759" s="467"/>
      <c r="AF759" s="467"/>
      <c r="AG759" s="467"/>
      <c r="AH759" s="908"/>
    </row>
    <row r="760" spans="1:34" ht="13.5" customHeight="1" thickBot="1" x14ac:dyDescent="0.3">
      <c r="A760" s="549"/>
      <c r="B760" s="799"/>
      <c r="C760" s="879"/>
      <c r="D760" s="894"/>
      <c r="E760" s="575"/>
      <c r="F760" s="724"/>
      <c r="G760" s="879"/>
      <c r="H760" s="276"/>
      <c r="I760" s="448"/>
      <c r="J760" s="534"/>
      <c r="K760" s="535"/>
      <c r="L760" s="353"/>
      <c r="M760" s="50"/>
      <c r="N760" s="50"/>
      <c r="O760" s="56"/>
      <c r="P760" s="924"/>
      <c r="Q760" s="1027"/>
      <c r="R760" s="1027"/>
      <c r="S760" s="1027"/>
      <c r="T760" s="1027"/>
      <c r="U760" s="1027"/>
      <c r="V760" s="1027"/>
      <c r="W760" s="1027"/>
      <c r="X760" s="1027"/>
      <c r="Y760" s="132"/>
      <c r="Z760" s="1027"/>
      <c r="AA760" s="926"/>
      <c r="AB760" s="1098"/>
      <c r="AC760" s="1099"/>
      <c r="AD760" s="492"/>
      <c r="AE760" s="492"/>
      <c r="AF760" s="492"/>
      <c r="AG760" s="492"/>
      <c r="AH760" s="908"/>
    </row>
    <row r="761" spans="1:34" ht="13.5" customHeight="1" thickBot="1" x14ac:dyDescent="0.3">
      <c r="A761" s="572">
        <v>7</v>
      </c>
      <c r="B761" s="895"/>
      <c r="C761" s="543"/>
      <c r="D761" s="899"/>
      <c r="E761" s="558"/>
      <c r="F761" s="568">
        <v>1</v>
      </c>
      <c r="G761" s="898" t="s">
        <v>50</v>
      </c>
      <c r="H761" s="253">
        <v>0</v>
      </c>
      <c r="I761" s="436">
        <f>$H$761*$F$761/F761</f>
        <v>0</v>
      </c>
      <c r="J761" s="459"/>
      <c r="K761" s="477">
        <v>0</v>
      </c>
      <c r="L761" s="86">
        <f>IF(K761&gt;0,$N$2,0)</f>
        <v>0</v>
      </c>
      <c r="M761" s="101">
        <f>K761+L761</f>
        <v>0</v>
      </c>
      <c r="N761" s="38">
        <f>I761*M761</f>
        <v>0</v>
      </c>
      <c r="O761" s="44">
        <f>M761/F761</f>
        <v>0</v>
      </c>
      <c r="P761" s="924"/>
      <c r="Q761" s="253"/>
      <c r="R761" s="253">
        <v>0</v>
      </c>
      <c r="S761" s="253"/>
      <c r="T761" s="253">
        <v>0</v>
      </c>
      <c r="U761" s="253"/>
      <c r="V761" s="253"/>
      <c r="W761" s="253"/>
      <c r="X761" s="253"/>
      <c r="Y761" s="122">
        <v>0</v>
      </c>
      <c r="Z761" s="253">
        <v>0</v>
      </c>
      <c r="AA761" s="926">
        <f>SUM(AB761:AG761)</f>
        <v>0</v>
      </c>
      <c r="AB761" s="1094"/>
      <c r="AC761" s="1095"/>
      <c r="AD761" s="467"/>
      <c r="AE761" s="467"/>
      <c r="AF761" s="467"/>
      <c r="AG761" s="467"/>
      <c r="AH761" s="908"/>
    </row>
    <row r="762" spans="1:34" ht="12.75" customHeight="1" x14ac:dyDescent="0.25">
      <c r="A762" s="572"/>
      <c r="B762" s="890"/>
      <c r="C762" s="543"/>
      <c r="D762" s="882"/>
      <c r="E762" s="638"/>
      <c r="F762" s="315"/>
      <c r="G762" s="832"/>
      <c r="H762" s="280"/>
      <c r="I762" s="427"/>
      <c r="J762" s="467"/>
      <c r="K762" s="468"/>
      <c r="L762" s="38"/>
      <c r="M762" s="38"/>
      <c r="N762" s="38"/>
      <c r="O762" s="44"/>
      <c r="P762" s="924"/>
      <c r="Q762" s="1025"/>
      <c r="R762" s="1025"/>
      <c r="S762" s="1025"/>
      <c r="T762" s="1025"/>
      <c r="U762" s="1025"/>
      <c r="V762" s="1025"/>
      <c r="W762" s="1025"/>
      <c r="X762" s="1025"/>
      <c r="Y762" s="130"/>
      <c r="Z762" s="1025"/>
      <c r="AA762" s="926"/>
      <c r="AB762" s="1094"/>
      <c r="AC762" s="1095"/>
      <c r="AD762" s="467"/>
      <c r="AE762" s="467"/>
      <c r="AF762" s="467"/>
      <c r="AG762" s="467"/>
      <c r="AH762" s="908"/>
    </row>
    <row r="763" spans="1:34" ht="12.75" customHeight="1" x14ac:dyDescent="0.25">
      <c r="A763" s="572"/>
      <c r="B763" s="890"/>
      <c r="C763" s="543"/>
      <c r="D763" s="882"/>
      <c r="E763" s="638"/>
      <c r="F763" s="315"/>
      <c r="G763" s="832"/>
      <c r="H763" s="255"/>
      <c r="I763" s="427"/>
      <c r="J763" s="467"/>
      <c r="K763" s="468"/>
      <c r="L763" s="38"/>
      <c r="M763" s="101"/>
      <c r="N763" s="38"/>
      <c r="O763" s="44"/>
      <c r="P763" s="924"/>
      <c r="Q763" s="1026"/>
      <c r="R763" s="1026"/>
      <c r="S763" s="1026"/>
      <c r="T763" s="1026"/>
      <c r="U763" s="1026"/>
      <c r="V763" s="1026"/>
      <c r="W763" s="1026"/>
      <c r="X763" s="1026"/>
      <c r="Y763" s="131"/>
      <c r="Z763" s="1026"/>
      <c r="AA763" s="926"/>
      <c r="AB763" s="1094"/>
      <c r="AC763" s="1095"/>
      <c r="AD763" s="467"/>
      <c r="AE763" s="467"/>
      <c r="AF763" s="467"/>
      <c r="AG763" s="467"/>
      <c r="AH763" s="908"/>
    </row>
    <row r="764" spans="1:34" ht="12.75" customHeight="1" x14ac:dyDescent="0.25">
      <c r="A764" s="572"/>
      <c r="B764" s="890"/>
      <c r="C764" s="543"/>
      <c r="D764" s="882"/>
      <c r="E764" s="638"/>
      <c r="F764" s="315"/>
      <c r="G764" s="832"/>
      <c r="H764" s="255"/>
      <c r="I764" s="427"/>
      <c r="J764" s="467"/>
      <c r="K764" s="468"/>
      <c r="L764" s="38"/>
      <c r="M764" s="101"/>
      <c r="N764" s="38"/>
      <c r="O764" s="44"/>
      <c r="P764" s="924"/>
      <c r="Q764" s="1026"/>
      <c r="R764" s="1026"/>
      <c r="S764" s="1026"/>
      <c r="T764" s="1026"/>
      <c r="U764" s="1026"/>
      <c r="V764" s="1026"/>
      <c r="W764" s="1026"/>
      <c r="X764" s="1026"/>
      <c r="Y764" s="131"/>
      <c r="Z764" s="1026"/>
      <c r="AA764" s="926"/>
      <c r="AB764" s="1094"/>
      <c r="AC764" s="1095"/>
      <c r="AD764" s="467"/>
      <c r="AE764" s="467"/>
      <c r="AF764" s="467"/>
      <c r="AG764" s="467"/>
      <c r="AH764" s="908"/>
    </row>
    <row r="765" spans="1:34" ht="13.5" customHeight="1" thickBot="1" x14ac:dyDescent="0.3">
      <c r="A765" s="549"/>
      <c r="B765" s="799"/>
      <c r="C765" s="879"/>
      <c r="D765" s="894"/>
      <c r="E765" s="575"/>
      <c r="F765" s="724"/>
      <c r="G765" s="879"/>
      <c r="H765" s="276"/>
      <c r="I765" s="448"/>
      <c r="J765" s="534"/>
      <c r="K765" s="535"/>
      <c r="L765" s="353"/>
      <c r="M765" s="50"/>
      <c r="N765" s="50"/>
      <c r="O765" s="56"/>
      <c r="P765" s="924"/>
      <c r="Q765" s="1027"/>
      <c r="R765" s="1027"/>
      <c r="S765" s="1027"/>
      <c r="T765" s="1027"/>
      <c r="U765" s="1027"/>
      <c r="V765" s="1027"/>
      <c r="W765" s="1027"/>
      <c r="X765" s="1027"/>
      <c r="Y765" s="132"/>
      <c r="Z765" s="1027"/>
      <c r="AA765" s="926"/>
      <c r="AB765" s="1098"/>
      <c r="AC765" s="1099"/>
      <c r="AD765" s="492"/>
      <c r="AE765" s="492"/>
      <c r="AF765" s="492"/>
      <c r="AG765" s="492"/>
      <c r="AH765" s="908"/>
    </row>
    <row r="766" spans="1:34" ht="13.5" customHeight="1" thickBot="1" x14ac:dyDescent="0.3">
      <c r="A766" s="572">
        <v>8</v>
      </c>
      <c r="B766" s="895"/>
      <c r="C766" s="543"/>
      <c r="D766" s="899"/>
      <c r="E766" s="558"/>
      <c r="F766" s="568">
        <v>1</v>
      </c>
      <c r="G766" s="898" t="s">
        <v>50</v>
      </c>
      <c r="H766" s="253">
        <v>0</v>
      </c>
      <c r="I766" s="436">
        <f>$H$766*$F$766/F766</f>
        <v>0</v>
      </c>
      <c r="J766" s="459"/>
      <c r="K766" s="477">
        <v>0</v>
      </c>
      <c r="L766" s="86">
        <f>IF(K766&gt;0,$N$2,0)</f>
        <v>0</v>
      </c>
      <c r="M766" s="101">
        <f>K766+L766</f>
        <v>0</v>
      </c>
      <c r="N766" s="38">
        <f>I766*M766</f>
        <v>0</v>
      </c>
      <c r="O766" s="44">
        <f>M766/F766</f>
        <v>0</v>
      </c>
      <c r="P766" s="924"/>
      <c r="Q766" s="253"/>
      <c r="R766" s="253">
        <v>0</v>
      </c>
      <c r="S766" s="253"/>
      <c r="T766" s="253">
        <v>0</v>
      </c>
      <c r="U766" s="253"/>
      <c r="V766" s="253"/>
      <c r="W766" s="253"/>
      <c r="X766" s="253"/>
      <c r="Y766" s="122">
        <v>0</v>
      </c>
      <c r="Z766" s="253">
        <v>0</v>
      </c>
      <c r="AA766" s="926">
        <f>SUM(AB766:AG766)</f>
        <v>0</v>
      </c>
      <c r="AB766" s="1094"/>
      <c r="AC766" s="1095"/>
      <c r="AD766" s="467"/>
      <c r="AE766" s="467"/>
      <c r="AF766" s="467"/>
      <c r="AG766" s="467"/>
      <c r="AH766" s="908"/>
    </row>
    <row r="767" spans="1:34" ht="12.75" customHeight="1" x14ac:dyDescent="0.25">
      <c r="A767" s="572"/>
      <c r="B767" s="890"/>
      <c r="C767" s="543"/>
      <c r="D767" s="882"/>
      <c r="E767" s="638"/>
      <c r="F767" s="315"/>
      <c r="G767" s="832"/>
      <c r="H767" s="280"/>
      <c r="I767" s="427"/>
      <c r="J767" s="467"/>
      <c r="K767" s="468"/>
      <c r="L767" s="38"/>
      <c r="M767" s="38"/>
      <c r="N767" s="38"/>
      <c r="O767" s="44"/>
      <c r="P767" s="924"/>
      <c r="Q767" s="1025"/>
      <c r="R767" s="1025"/>
      <c r="S767" s="1025"/>
      <c r="T767" s="1025"/>
      <c r="U767" s="1025"/>
      <c r="V767" s="1025"/>
      <c r="W767" s="1025"/>
      <c r="X767" s="1025"/>
      <c r="Y767" s="130"/>
      <c r="Z767" s="1025"/>
      <c r="AA767" s="926"/>
      <c r="AB767" s="1094"/>
      <c r="AC767" s="1095"/>
      <c r="AD767" s="467"/>
      <c r="AE767" s="467"/>
      <c r="AF767" s="467"/>
      <c r="AG767" s="467"/>
      <c r="AH767" s="908"/>
    </row>
    <row r="768" spans="1:34" ht="12.75" customHeight="1" x14ac:dyDescent="0.25">
      <c r="A768" s="572"/>
      <c r="B768" s="890"/>
      <c r="C768" s="543"/>
      <c r="D768" s="882"/>
      <c r="E768" s="638"/>
      <c r="F768" s="315"/>
      <c r="G768" s="832"/>
      <c r="H768" s="255"/>
      <c r="I768" s="427"/>
      <c r="J768" s="467"/>
      <c r="K768" s="468"/>
      <c r="L768" s="38"/>
      <c r="M768" s="101"/>
      <c r="N768" s="38"/>
      <c r="O768" s="44"/>
      <c r="P768" s="924"/>
      <c r="Q768" s="1026"/>
      <c r="R768" s="1026"/>
      <c r="S768" s="1026"/>
      <c r="T768" s="1026"/>
      <c r="U768" s="1026"/>
      <c r="V768" s="1026"/>
      <c r="W768" s="1026"/>
      <c r="X768" s="1026"/>
      <c r="Y768" s="131"/>
      <c r="Z768" s="1026"/>
      <c r="AA768" s="926"/>
      <c r="AB768" s="1094"/>
      <c r="AC768" s="1095"/>
      <c r="AD768" s="467"/>
      <c r="AE768" s="467"/>
      <c r="AF768" s="467"/>
      <c r="AG768" s="467"/>
      <c r="AH768" s="908"/>
    </row>
    <row r="769" spans="1:34" ht="12.75" customHeight="1" x14ac:dyDescent="0.25">
      <c r="A769" s="572"/>
      <c r="B769" s="890"/>
      <c r="C769" s="543"/>
      <c r="D769" s="882"/>
      <c r="E769" s="638"/>
      <c r="F769" s="315"/>
      <c r="G769" s="832"/>
      <c r="H769" s="255"/>
      <c r="I769" s="427"/>
      <c r="J769" s="467"/>
      <c r="K769" s="468"/>
      <c r="L769" s="38"/>
      <c r="M769" s="101"/>
      <c r="N769" s="38"/>
      <c r="O769" s="44"/>
      <c r="P769" s="924"/>
      <c r="Q769" s="1026"/>
      <c r="R769" s="1026"/>
      <c r="S769" s="1026"/>
      <c r="T769" s="1026"/>
      <c r="U769" s="1026"/>
      <c r="V769" s="1026"/>
      <c r="W769" s="1026"/>
      <c r="X769" s="1026"/>
      <c r="Y769" s="131"/>
      <c r="Z769" s="1026"/>
      <c r="AA769" s="926"/>
      <c r="AB769" s="1094"/>
      <c r="AC769" s="1095"/>
      <c r="AD769" s="467"/>
      <c r="AE769" s="467"/>
      <c r="AF769" s="467"/>
      <c r="AG769" s="467"/>
      <c r="AH769" s="908"/>
    </row>
    <row r="770" spans="1:34" ht="13.5" customHeight="1" thickBot="1" x14ac:dyDescent="0.3">
      <c r="A770" s="549"/>
      <c r="B770" s="799"/>
      <c r="C770" s="879"/>
      <c r="D770" s="894"/>
      <c r="E770" s="575"/>
      <c r="F770" s="724"/>
      <c r="G770" s="879"/>
      <c r="H770" s="276"/>
      <c r="I770" s="448"/>
      <c r="J770" s="534"/>
      <c r="K770" s="535"/>
      <c r="L770" s="353"/>
      <c r="M770" s="50"/>
      <c r="N770" s="50"/>
      <c r="O770" s="56"/>
      <c r="P770" s="924"/>
      <c r="Q770" s="1027"/>
      <c r="R770" s="1027"/>
      <c r="S770" s="1027"/>
      <c r="T770" s="1027"/>
      <c r="U770" s="1027"/>
      <c r="V770" s="1027"/>
      <c r="W770" s="1027"/>
      <c r="X770" s="1027"/>
      <c r="Y770" s="132"/>
      <c r="Z770" s="1027"/>
      <c r="AA770" s="926"/>
      <c r="AB770" s="1098"/>
      <c r="AC770" s="1099"/>
      <c r="AD770" s="492"/>
      <c r="AE770" s="492"/>
      <c r="AF770" s="492"/>
      <c r="AG770" s="492"/>
      <c r="AH770" s="908"/>
    </row>
    <row r="771" spans="1:34" ht="13.5" customHeight="1" thickBot="1" x14ac:dyDescent="0.3">
      <c r="A771" s="572">
        <v>9</v>
      </c>
      <c r="B771" s="895"/>
      <c r="C771" s="543"/>
      <c r="D771" s="899"/>
      <c r="E771" s="558"/>
      <c r="F771" s="568">
        <v>1</v>
      </c>
      <c r="G771" s="898" t="s">
        <v>50</v>
      </c>
      <c r="H771" s="253">
        <v>0</v>
      </c>
      <c r="I771" s="436">
        <f>$H$771*$F$771/F771</f>
        <v>0</v>
      </c>
      <c r="J771" s="459"/>
      <c r="K771" s="477">
        <v>0</v>
      </c>
      <c r="L771" s="86">
        <f>IF(K771&gt;0,$N$2,0)</f>
        <v>0</v>
      </c>
      <c r="M771" s="101">
        <f>K771+L771</f>
        <v>0</v>
      </c>
      <c r="N771" s="38">
        <f>I771*M771</f>
        <v>0</v>
      </c>
      <c r="O771" s="44">
        <f>M771/F771</f>
        <v>0</v>
      </c>
      <c r="P771" s="924"/>
      <c r="Q771" s="253"/>
      <c r="R771" s="253">
        <v>0</v>
      </c>
      <c r="S771" s="253"/>
      <c r="T771" s="253">
        <v>0</v>
      </c>
      <c r="U771" s="253"/>
      <c r="V771" s="253"/>
      <c r="W771" s="253"/>
      <c r="X771" s="253"/>
      <c r="Y771" s="122">
        <v>0</v>
      </c>
      <c r="Z771" s="253">
        <v>0</v>
      </c>
      <c r="AA771" s="926">
        <f>SUM(AB771:AG771)</f>
        <v>0</v>
      </c>
      <c r="AB771" s="1094"/>
      <c r="AC771" s="1095"/>
      <c r="AD771" s="467"/>
      <c r="AE771" s="467"/>
      <c r="AF771" s="467"/>
      <c r="AG771" s="467"/>
      <c r="AH771" s="908"/>
    </row>
    <row r="772" spans="1:34" ht="12.75" customHeight="1" x14ac:dyDescent="0.25">
      <c r="A772" s="572"/>
      <c r="B772" s="890"/>
      <c r="C772" s="543"/>
      <c r="D772" s="882"/>
      <c r="E772" s="638"/>
      <c r="F772" s="315"/>
      <c r="G772" s="832"/>
      <c r="H772" s="280"/>
      <c r="I772" s="427"/>
      <c r="J772" s="467"/>
      <c r="K772" s="468"/>
      <c r="L772" s="38"/>
      <c r="M772" s="38"/>
      <c r="N772" s="38"/>
      <c r="O772" s="44"/>
      <c r="P772" s="924"/>
      <c r="Q772" s="1025"/>
      <c r="R772" s="1025"/>
      <c r="S772" s="1025"/>
      <c r="T772" s="1025"/>
      <c r="U772" s="1025"/>
      <c r="V772" s="1025"/>
      <c r="W772" s="1025"/>
      <c r="X772" s="1025"/>
      <c r="Y772" s="130"/>
      <c r="Z772" s="1025"/>
      <c r="AA772" s="926"/>
      <c r="AB772" s="1094"/>
      <c r="AC772" s="1095"/>
      <c r="AD772" s="467"/>
      <c r="AE772" s="467"/>
      <c r="AF772" s="467"/>
      <c r="AG772" s="467"/>
      <c r="AH772" s="908"/>
    </row>
    <row r="773" spans="1:34" ht="12.75" customHeight="1" x14ac:dyDescent="0.25">
      <c r="A773" s="572"/>
      <c r="B773" s="890"/>
      <c r="C773" s="543"/>
      <c r="D773" s="882"/>
      <c r="E773" s="638"/>
      <c r="F773" s="315"/>
      <c r="G773" s="832"/>
      <c r="H773" s="255"/>
      <c r="I773" s="427"/>
      <c r="J773" s="467"/>
      <c r="K773" s="468"/>
      <c r="L773" s="38"/>
      <c r="M773" s="101"/>
      <c r="N773" s="38"/>
      <c r="O773" s="44"/>
      <c r="P773" s="924"/>
      <c r="Q773" s="1026"/>
      <c r="R773" s="1026"/>
      <c r="S773" s="1026"/>
      <c r="T773" s="1026"/>
      <c r="U773" s="1026"/>
      <c r="V773" s="1026"/>
      <c r="W773" s="1026"/>
      <c r="X773" s="1026"/>
      <c r="Y773" s="131"/>
      <c r="Z773" s="1026"/>
      <c r="AA773" s="926"/>
      <c r="AB773" s="1094"/>
      <c r="AC773" s="1095"/>
      <c r="AD773" s="467"/>
      <c r="AE773" s="467"/>
      <c r="AF773" s="467"/>
      <c r="AG773" s="467"/>
      <c r="AH773" s="908"/>
    </row>
    <row r="774" spans="1:34" ht="12.75" customHeight="1" x14ac:dyDescent="0.25">
      <c r="A774" s="572"/>
      <c r="B774" s="890"/>
      <c r="C774" s="543"/>
      <c r="D774" s="882"/>
      <c r="E774" s="638"/>
      <c r="F774" s="315"/>
      <c r="G774" s="832"/>
      <c r="H774" s="255"/>
      <c r="I774" s="427"/>
      <c r="J774" s="467"/>
      <c r="K774" s="468"/>
      <c r="L774" s="38"/>
      <c r="M774" s="101"/>
      <c r="N774" s="38"/>
      <c r="O774" s="44"/>
      <c r="P774" s="924"/>
      <c r="Q774" s="1026"/>
      <c r="R774" s="1026"/>
      <c r="S774" s="1026"/>
      <c r="T774" s="1026"/>
      <c r="U774" s="1026"/>
      <c r="V774" s="1026"/>
      <c r="W774" s="1026"/>
      <c r="X774" s="1026"/>
      <c r="Y774" s="131"/>
      <c r="Z774" s="1026"/>
      <c r="AA774" s="926"/>
      <c r="AB774" s="1094"/>
      <c r="AC774" s="1095"/>
      <c r="AD774" s="467"/>
      <c r="AE774" s="467"/>
      <c r="AF774" s="467"/>
      <c r="AG774" s="467"/>
      <c r="AH774" s="908"/>
    </row>
    <row r="775" spans="1:34" ht="13.5" customHeight="1" thickBot="1" x14ac:dyDescent="0.3">
      <c r="A775" s="549"/>
      <c r="B775" s="799"/>
      <c r="C775" s="879"/>
      <c r="D775" s="894"/>
      <c r="E775" s="575"/>
      <c r="F775" s="724"/>
      <c r="G775" s="879"/>
      <c r="H775" s="276"/>
      <c r="I775" s="448"/>
      <c r="J775" s="534"/>
      <c r="K775" s="535"/>
      <c r="L775" s="353"/>
      <c r="M775" s="50"/>
      <c r="N775" s="50"/>
      <c r="O775" s="56"/>
      <c r="P775" s="924"/>
      <c r="Q775" s="1027"/>
      <c r="R775" s="1027"/>
      <c r="S775" s="1027"/>
      <c r="T775" s="1027"/>
      <c r="U775" s="1027"/>
      <c r="V775" s="1027"/>
      <c r="W775" s="1027"/>
      <c r="X775" s="1027"/>
      <c r="Y775" s="132"/>
      <c r="Z775" s="1027"/>
      <c r="AA775" s="926"/>
      <c r="AB775" s="1098"/>
      <c r="AC775" s="1099"/>
      <c r="AD775" s="492"/>
      <c r="AE775" s="492"/>
      <c r="AF775" s="492"/>
      <c r="AG775" s="492"/>
      <c r="AH775" s="908"/>
    </row>
    <row r="776" spans="1:34" ht="13.5" customHeight="1" thickBot="1" x14ac:dyDescent="0.3">
      <c r="A776" s="572">
        <v>10</v>
      </c>
      <c r="B776" s="895"/>
      <c r="C776" s="543"/>
      <c r="D776" s="899"/>
      <c r="E776" s="558"/>
      <c r="F776" s="568">
        <v>1</v>
      </c>
      <c r="G776" s="898" t="s">
        <v>50</v>
      </c>
      <c r="H776" s="253">
        <v>0</v>
      </c>
      <c r="I776" s="436">
        <f>$H$776*$F$776/F776</f>
        <v>0</v>
      </c>
      <c r="J776" s="459"/>
      <c r="K776" s="477">
        <v>0</v>
      </c>
      <c r="L776" s="86">
        <f>IF(K776&gt;0,$N$2,0)</f>
        <v>0</v>
      </c>
      <c r="M776" s="101">
        <f>K776+L776</f>
        <v>0</v>
      </c>
      <c r="N776" s="38">
        <f>I776*M776</f>
        <v>0</v>
      </c>
      <c r="O776" s="44">
        <f>M776/F776</f>
        <v>0</v>
      </c>
      <c r="P776" s="924"/>
      <c r="Q776" s="253"/>
      <c r="R776" s="253">
        <v>0</v>
      </c>
      <c r="S776" s="253"/>
      <c r="T776" s="253">
        <v>0</v>
      </c>
      <c r="U776" s="253"/>
      <c r="V776" s="253"/>
      <c r="W776" s="253"/>
      <c r="X776" s="253"/>
      <c r="Y776" s="122">
        <v>0</v>
      </c>
      <c r="Z776" s="253">
        <v>0</v>
      </c>
      <c r="AA776" s="926">
        <f t="shared" ref="AA776" si="167">SUM(AB776:AG776)</f>
        <v>0</v>
      </c>
      <c r="AB776" s="1094"/>
      <c r="AC776" s="1095"/>
      <c r="AD776" s="467"/>
      <c r="AE776" s="467"/>
      <c r="AF776" s="467"/>
      <c r="AG776" s="467"/>
      <c r="AH776" s="908"/>
    </row>
    <row r="777" spans="1:34" ht="12.75" customHeight="1" x14ac:dyDescent="0.25">
      <c r="A777" s="572"/>
      <c r="B777" s="890"/>
      <c r="C777" s="543"/>
      <c r="D777" s="882"/>
      <c r="E777" s="638"/>
      <c r="F777" s="315"/>
      <c r="G777" s="832"/>
      <c r="H777" s="280"/>
      <c r="I777" s="427"/>
      <c r="J777" s="467"/>
      <c r="K777" s="468"/>
      <c r="L777" s="38"/>
      <c r="M777" s="38"/>
      <c r="N777" s="38"/>
      <c r="O777" s="44"/>
      <c r="P777" s="924"/>
      <c r="Q777" s="1025"/>
      <c r="R777" s="1025"/>
      <c r="S777" s="1025"/>
      <c r="T777" s="1025"/>
      <c r="U777" s="1025"/>
      <c r="V777" s="1025"/>
      <c r="W777" s="1025"/>
      <c r="X777" s="1025"/>
      <c r="Y777" s="130"/>
      <c r="Z777" s="1025"/>
      <c r="AA777" s="1100"/>
      <c r="AB777" s="1095"/>
      <c r="AC777" s="1095"/>
      <c r="AD777" s="467"/>
      <c r="AE777" s="467"/>
      <c r="AF777" s="467"/>
      <c r="AG777" s="467"/>
      <c r="AH777" s="908"/>
    </row>
    <row r="778" spans="1:34" ht="12.75" customHeight="1" x14ac:dyDescent="0.25">
      <c r="A778" s="572"/>
      <c r="B778" s="890"/>
      <c r="C778" s="543"/>
      <c r="D778" s="882"/>
      <c r="E778" s="638"/>
      <c r="F778" s="315"/>
      <c r="G778" s="832"/>
      <c r="H778" s="255"/>
      <c r="I778" s="427"/>
      <c r="J778" s="467"/>
      <c r="K778" s="468"/>
      <c r="L778" s="38"/>
      <c r="M778" s="101"/>
      <c r="N778" s="38"/>
      <c r="O778" s="44"/>
      <c r="P778" s="924"/>
      <c r="Q778" s="1026"/>
      <c r="R778" s="1026"/>
      <c r="S778" s="1026"/>
      <c r="T778" s="1026"/>
      <c r="U778" s="1026"/>
      <c r="V778" s="1026"/>
      <c r="W778" s="1026"/>
      <c r="X778" s="1026"/>
      <c r="Y778" s="131"/>
      <c r="Z778" s="1026"/>
      <c r="AA778" s="1100"/>
      <c r="AB778" s="1095"/>
      <c r="AC778" s="1095"/>
      <c r="AD778" s="467"/>
      <c r="AE778" s="467"/>
      <c r="AF778" s="467"/>
      <c r="AG778" s="467"/>
      <c r="AH778" s="908"/>
    </row>
    <row r="779" spans="1:34" ht="12.75" customHeight="1" x14ac:dyDescent="0.25">
      <c r="A779" s="572"/>
      <c r="B779" s="783"/>
      <c r="C779" s="543"/>
      <c r="D779" s="882"/>
      <c r="E779" s="638"/>
      <c r="F779" s="315"/>
      <c r="G779" s="832"/>
      <c r="H779" s="255"/>
      <c r="I779" s="427"/>
      <c r="J779" s="467"/>
      <c r="K779" s="468"/>
      <c r="L779" s="38"/>
      <c r="M779" s="101"/>
      <c r="N779" s="38"/>
      <c r="O779" s="44"/>
      <c r="P779" s="924"/>
      <c r="Q779" s="1026"/>
      <c r="R779" s="1026"/>
      <c r="S779" s="1026"/>
      <c r="T779" s="1026"/>
      <c r="U779" s="1026"/>
      <c r="V779" s="1026"/>
      <c r="W779" s="1026"/>
      <c r="X779" s="1026"/>
      <c r="Y779" s="131"/>
      <c r="Z779" s="1026"/>
      <c r="AA779" s="1100"/>
      <c r="AB779" s="1095"/>
      <c r="AC779" s="1095"/>
      <c r="AD779" s="467"/>
      <c r="AE779" s="467"/>
      <c r="AF779" s="467"/>
      <c r="AG779" s="467"/>
      <c r="AH779" s="908"/>
    </row>
    <row r="780" spans="1:34" ht="13.5" customHeight="1" thickBot="1" x14ac:dyDescent="0.3">
      <c r="A780" s="549"/>
      <c r="B780" s="563"/>
      <c r="C780" s="563"/>
      <c r="D780" s="894"/>
      <c r="E780" s="575"/>
      <c r="F780" s="724"/>
      <c r="G780" s="879"/>
      <c r="H780" s="276"/>
      <c r="I780" s="448"/>
      <c r="J780" s="534"/>
      <c r="K780" s="535"/>
      <c r="L780" s="353"/>
      <c r="M780" s="50"/>
      <c r="N780" s="50"/>
      <c r="O780" s="56"/>
      <c r="P780" s="924"/>
      <c r="Q780" s="1027"/>
      <c r="R780" s="1027"/>
      <c r="S780" s="1027"/>
      <c r="T780" s="1027"/>
      <c r="U780" s="1027"/>
      <c r="V780" s="1027"/>
      <c r="W780" s="1027"/>
      <c r="X780" s="1027"/>
      <c r="Y780" s="132"/>
      <c r="Z780" s="1027"/>
      <c r="AA780" s="1100"/>
      <c r="AB780" s="1099"/>
      <c r="AC780" s="1099"/>
      <c r="AD780" s="492"/>
      <c r="AE780" s="492"/>
      <c r="AF780" s="492"/>
      <c r="AG780" s="492"/>
      <c r="AH780" s="908"/>
    </row>
    <row r="781" spans="1:34" ht="12.75" customHeight="1" x14ac:dyDescent="0.25">
      <c r="B781" s="222"/>
      <c r="C781" s="222"/>
      <c r="D781" s="219"/>
      <c r="E781" s="238"/>
      <c r="F781" s="222"/>
      <c r="H781" s="7"/>
      <c r="I781" s="422"/>
      <c r="J781" s="93"/>
      <c r="K781" s="9"/>
      <c r="L781" s="9" t="s">
        <v>852</v>
      </c>
      <c r="M781" s="9"/>
      <c r="N781" s="9">
        <f>SUM(N7:N780)</f>
        <v>0</v>
      </c>
      <c r="O781" s="9"/>
      <c r="P781" s="906"/>
      <c r="Q781" s="907"/>
      <c r="R781" s="907"/>
      <c r="S781" s="907"/>
      <c r="T781" s="907"/>
      <c r="U781" s="907"/>
      <c r="V781" s="907"/>
      <c r="W781" s="907"/>
      <c r="X781" s="907"/>
      <c r="Y781" s="191"/>
      <c r="Z781" s="907"/>
      <c r="AA781" s="908"/>
      <c r="AB781" s="909"/>
      <c r="AC781" s="909"/>
      <c r="AD781" s="909"/>
      <c r="AE781" s="908"/>
      <c r="AF781" s="909"/>
      <c r="AG781" s="909"/>
      <c r="AH781" s="908"/>
    </row>
    <row r="782" spans="1:34" ht="12.75" customHeight="1" x14ac:dyDescent="0.25">
      <c r="B782" s="222"/>
      <c r="C782" s="222"/>
      <c r="D782" s="219"/>
      <c r="E782" s="238"/>
      <c r="F782" s="222"/>
      <c r="H782" s="7"/>
      <c r="I782" s="422"/>
      <c r="J782" s="93"/>
      <c r="K782" s="9"/>
      <c r="L782" s="9"/>
      <c r="M782" s="9"/>
      <c r="N782" s="9"/>
      <c r="O782" s="9"/>
      <c r="P782" s="906"/>
      <c r="Q782" s="907"/>
      <c r="R782" s="907"/>
      <c r="S782" s="907"/>
      <c r="T782" s="907"/>
      <c r="U782" s="907"/>
      <c r="V782" s="907"/>
      <c r="W782" s="907"/>
      <c r="X782" s="907"/>
      <c r="Y782" s="191"/>
      <c r="Z782" s="907"/>
      <c r="AA782" s="908"/>
      <c r="AB782" s="909"/>
      <c r="AC782" s="909"/>
      <c r="AD782" s="909"/>
      <c r="AE782" s="908"/>
      <c r="AF782" s="909"/>
      <c r="AG782" s="909"/>
      <c r="AH782" s="908"/>
    </row>
    <row r="783" spans="1:34" ht="12.75" customHeight="1" x14ac:dyDescent="0.25">
      <c r="B783" s="222"/>
      <c r="C783" s="222"/>
      <c r="D783" s="219"/>
      <c r="E783" s="238"/>
      <c r="F783" s="222"/>
      <c r="H783" s="7"/>
      <c r="I783" s="422"/>
      <c r="J783" s="93"/>
      <c r="K783" s="9"/>
      <c r="L783" s="9"/>
      <c r="M783" s="9"/>
      <c r="N783" s="9"/>
      <c r="O783" s="9"/>
      <c r="P783" s="906"/>
      <c r="Q783" s="907"/>
      <c r="R783" s="907"/>
      <c r="S783" s="907"/>
      <c r="T783" s="907"/>
      <c r="U783" s="907"/>
      <c r="V783" s="907"/>
      <c r="W783" s="907"/>
      <c r="X783" s="907"/>
      <c r="Y783" s="191"/>
      <c r="Z783" s="907"/>
      <c r="AA783" s="908"/>
      <c r="AB783" s="909"/>
      <c r="AC783" s="909"/>
      <c r="AD783" s="909"/>
      <c r="AE783" s="908"/>
      <c r="AF783" s="909"/>
      <c r="AG783" s="909"/>
      <c r="AH783" s="908"/>
    </row>
    <row r="784" spans="1:34" ht="12.75" customHeight="1" x14ac:dyDescent="0.25">
      <c r="B784" s="222"/>
      <c r="C784" s="222"/>
      <c r="D784" s="219"/>
      <c r="E784" s="238"/>
      <c r="F784" s="222"/>
      <c r="H784" s="7"/>
      <c r="I784" s="422"/>
      <c r="J784" s="93"/>
      <c r="K784" s="9"/>
      <c r="L784" s="9"/>
      <c r="M784" s="9"/>
      <c r="N784" s="9"/>
      <c r="O784" s="9"/>
      <c r="P784" s="906"/>
      <c r="Q784" s="907"/>
      <c r="R784" s="907"/>
      <c r="S784" s="907"/>
      <c r="T784" s="907"/>
      <c r="U784" s="907"/>
      <c r="V784" s="907"/>
      <c r="W784" s="907"/>
      <c r="X784" s="907"/>
      <c r="Y784" s="191"/>
      <c r="Z784" s="907"/>
      <c r="AA784" s="908"/>
      <c r="AB784" s="909"/>
      <c r="AC784" s="909"/>
      <c r="AD784" s="909"/>
      <c r="AE784" s="908"/>
      <c r="AF784" s="909"/>
      <c r="AG784" s="909"/>
      <c r="AH784" s="908"/>
    </row>
    <row r="785" spans="2:34" ht="12.75" customHeight="1" x14ac:dyDescent="0.25">
      <c r="B785" s="222"/>
      <c r="C785" s="222"/>
      <c r="D785" s="219"/>
      <c r="E785" s="238"/>
      <c r="F785" s="222"/>
      <c r="H785" s="7"/>
      <c r="I785" s="422"/>
      <c r="J785" s="93"/>
      <c r="K785" s="9"/>
      <c r="L785" s="9"/>
      <c r="M785" s="9"/>
      <c r="N785" s="9"/>
      <c r="O785" s="9"/>
      <c r="P785" s="906"/>
      <c r="Q785" s="907"/>
      <c r="R785" s="907"/>
      <c r="S785" s="907"/>
      <c r="T785" s="907"/>
      <c r="U785" s="907"/>
      <c r="V785" s="907"/>
      <c r="W785" s="907"/>
      <c r="X785" s="907"/>
      <c r="Y785" s="191"/>
      <c r="Z785" s="907"/>
      <c r="AA785" s="908"/>
      <c r="AB785" s="909"/>
      <c r="AC785" s="909"/>
      <c r="AD785" s="909"/>
      <c r="AE785" s="908"/>
      <c r="AF785" s="909"/>
      <c r="AG785" s="909"/>
      <c r="AH785" s="908"/>
    </row>
    <row r="786" spans="2:34" ht="12.75" customHeight="1" x14ac:dyDescent="0.25">
      <c r="B786" s="222"/>
      <c r="C786" s="222"/>
      <c r="D786" s="219"/>
      <c r="E786" s="238"/>
      <c r="F786" s="222"/>
      <c r="H786" s="7"/>
      <c r="I786" s="422"/>
      <c r="J786" s="93"/>
      <c r="K786" s="9"/>
      <c r="L786" s="9"/>
      <c r="M786" s="9"/>
      <c r="N786" s="9"/>
      <c r="O786" s="9"/>
      <c r="P786" s="906"/>
      <c r="Q786" s="907"/>
      <c r="R786" s="907"/>
      <c r="S786" s="907"/>
      <c r="T786" s="907"/>
      <c r="U786" s="907"/>
      <c r="V786" s="907"/>
      <c r="W786" s="907"/>
      <c r="X786" s="907"/>
      <c r="Y786" s="191"/>
      <c r="Z786" s="907"/>
      <c r="AA786" s="908"/>
      <c r="AB786" s="909"/>
      <c r="AC786" s="909"/>
      <c r="AD786" s="909"/>
      <c r="AE786" s="908"/>
      <c r="AF786" s="909"/>
      <c r="AG786" s="909"/>
      <c r="AH786" s="908"/>
    </row>
    <row r="787" spans="2:34" ht="12.75" customHeight="1" x14ac:dyDescent="0.25">
      <c r="B787" s="222"/>
      <c r="C787" s="222"/>
      <c r="D787" s="219"/>
      <c r="E787" s="238"/>
      <c r="F787" s="222"/>
      <c r="H787" s="7"/>
      <c r="I787" s="422"/>
      <c r="J787" s="93"/>
      <c r="K787" s="9"/>
      <c r="L787" s="9"/>
      <c r="M787" s="9"/>
      <c r="N787" s="9"/>
      <c r="O787" s="9"/>
      <c r="P787" s="906"/>
      <c r="Q787" s="907"/>
      <c r="R787" s="907"/>
      <c r="S787" s="907"/>
      <c r="T787" s="907"/>
      <c r="U787" s="907"/>
      <c r="V787" s="907"/>
      <c r="W787" s="907"/>
      <c r="X787" s="907"/>
      <c r="Y787" s="191"/>
      <c r="Z787" s="907"/>
      <c r="AA787" s="908"/>
      <c r="AB787" s="909"/>
      <c r="AC787" s="909"/>
      <c r="AD787" s="909"/>
      <c r="AE787" s="908"/>
      <c r="AF787" s="909"/>
      <c r="AG787" s="909"/>
      <c r="AH787" s="908"/>
    </row>
    <row r="788" spans="2:34" ht="12.75" customHeight="1" x14ac:dyDescent="0.25">
      <c r="B788" s="222"/>
      <c r="C788" s="222"/>
      <c r="D788" s="219"/>
      <c r="E788" s="238"/>
      <c r="F788" s="222"/>
      <c r="H788" s="7"/>
      <c r="I788" s="422"/>
      <c r="J788" s="93"/>
      <c r="K788" s="9"/>
      <c r="L788" s="9"/>
      <c r="M788" s="9"/>
      <c r="N788" s="9"/>
      <c r="O788" s="9"/>
      <c r="P788" s="906"/>
      <c r="Q788" s="907"/>
      <c r="R788" s="907"/>
      <c r="S788" s="907"/>
      <c r="T788" s="907"/>
      <c r="U788" s="907"/>
      <c r="V788" s="907"/>
      <c r="W788" s="907"/>
      <c r="X788" s="907"/>
      <c r="Y788" s="191"/>
      <c r="Z788" s="907"/>
      <c r="AA788" s="908"/>
      <c r="AB788" s="909"/>
      <c r="AC788" s="909"/>
      <c r="AD788" s="909"/>
      <c r="AE788" s="908"/>
      <c r="AF788" s="909"/>
      <c r="AG788" s="909"/>
      <c r="AH788" s="908"/>
    </row>
    <row r="789" spans="2:34" ht="12.75" customHeight="1" x14ac:dyDescent="0.25">
      <c r="B789" s="222"/>
      <c r="C789" s="222"/>
      <c r="D789" s="219"/>
      <c r="E789" s="238"/>
      <c r="F789" s="222"/>
      <c r="H789" s="7"/>
      <c r="I789" s="422"/>
      <c r="J789" s="93"/>
      <c r="K789" s="9"/>
      <c r="L789" s="9"/>
      <c r="M789" s="9"/>
      <c r="N789" s="9"/>
      <c r="O789" s="9"/>
      <c r="P789" s="906"/>
      <c r="Q789" s="907"/>
      <c r="R789" s="907"/>
      <c r="S789" s="907"/>
      <c r="T789" s="907"/>
      <c r="U789" s="907"/>
      <c r="V789" s="907"/>
      <c r="W789" s="907"/>
      <c r="X789" s="907"/>
      <c r="Y789" s="191"/>
      <c r="Z789" s="907"/>
      <c r="AA789" s="908"/>
      <c r="AB789" s="909"/>
      <c r="AC789" s="909"/>
      <c r="AD789" s="909"/>
      <c r="AE789" s="908"/>
      <c r="AF789" s="909"/>
      <c r="AG789" s="909"/>
      <c r="AH789" s="908"/>
    </row>
    <row r="790" spans="2:34" ht="12.75" customHeight="1" x14ac:dyDescent="0.25">
      <c r="B790" s="222"/>
      <c r="C790" s="222"/>
      <c r="D790" s="219"/>
      <c r="E790" s="238"/>
      <c r="F790" s="222"/>
      <c r="H790" s="7"/>
      <c r="I790" s="422"/>
      <c r="J790" s="93"/>
      <c r="K790" s="9"/>
      <c r="L790" s="9"/>
      <c r="M790" s="9"/>
      <c r="N790" s="9"/>
      <c r="O790" s="9"/>
      <c r="P790" s="906"/>
      <c r="Q790" s="907"/>
      <c r="R790" s="907"/>
      <c r="S790" s="907"/>
      <c r="T790" s="907"/>
      <c r="U790" s="907"/>
      <c r="V790" s="907"/>
      <c r="W790" s="907"/>
      <c r="X790" s="907"/>
      <c r="Y790" s="191"/>
      <c r="Z790" s="907"/>
      <c r="AA790" s="908"/>
      <c r="AB790" s="909"/>
      <c r="AC790" s="909"/>
      <c r="AD790" s="909"/>
      <c r="AE790" s="908"/>
      <c r="AF790" s="909"/>
      <c r="AG790" s="909"/>
      <c r="AH790" s="908"/>
    </row>
    <row r="791" spans="2:34" ht="12.75" customHeight="1" x14ac:dyDescent="0.25">
      <c r="B791" s="222"/>
      <c r="C791" s="222"/>
      <c r="D791" s="219"/>
      <c r="E791" s="238"/>
      <c r="F791" s="222"/>
      <c r="H791" s="7"/>
      <c r="I791" s="422"/>
      <c r="J791" s="93"/>
      <c r="K791" s="9"/>
      <c r="L791" s="9"/>
      <c r="M791" s="9"/>
      <c r="N791" s="9"/>
      <c r="O791" s="9"/>
      <c r="P791" s="906"/>
      <c r="Q791" s="907"/>
      <c r="R791" s="907"/>
      <c r="S791" s="907"/>
      <c r="T791" s="907"/>
      <c r="U791" s="907"/>
      <c r="V791" s="907"/>
      <c r="W791" s="907"/>
      <c r="X791" s="907"/>
      <c r="Y791" s="191"/>
      <c r="Z791" s="907"/>
      <c r="AA791" s="908"/>
      <c r="AB791" s="909"/>
      <c r="AC791" s="909"/>
      <c r="AD791" s="909"/>
      <c r="AE791" s="908"/>
      <c r="AF791" s="909"/>
      <c r="AG791" s="909"/>
      <c r="AH791" s="908"/>
    </row>
    <row r="792" spans="2:34" ht="12.75" customHeight="1" x14ac:dyDescent="0.25">
      <c r="B792" s="222"/>
      <c r="C792" s="222"/>
      <c r="D792" s="219"/>
      <c r="E792" s="238"/>
      <c r="F792" s="222"/>
      <c r="H792" s="7"/>
      <c r="I792" s="422"/>
      <c r="J792" s="93"/>
      <c r="K792" s="9"/>
      <c r="L792" s="9"/>
      <c r="M792" s="9"/>
      <c r="N792" s="9"/>
      <c r="O792" s="9"/>
      <c r="P792" s="906"/>
      <c r="Q792" s="907"/>
      <c r="R792" s="907"/>
      <c r="S792" s="907"/>
      <c r="T792" s="907"/>
      <c r="U792" s="907"/>
      <c r="V792" s="907"/>
      <c r="W792" s="907"/>
      <c r="X792" s="907"/>
      <c r="Y792" s="191"/>
      <c r="Z792" s="907"/>
      <c r="AA792" s="908"/>
      <c r="AB792" s="909"/>
      <c r="AC792" s="909"/>
      <c r="AD792" s="909"/>
      <c r="AE792" s="908"/>
      <c r="AF792" s="909"/>
      <c r="AG792" s="909"/>
      <c r="AH792" s="908"/>
    </row>
    <row r="793" spans="2:34" ht="12.75" customHeight="1" x14ac:dyDescent="0.25">
      <c r="B793" s="222"/>
      <c r="C793" s="222"/>
      <c r="D793" s="219"/>
      <c r="E793" s="238"/>
      <c r="F793" s="222"/>
      <c r="H793" s="7"/>
      <c r="I793" s="422"/>
      <c r="J793" s="93"/>
      <c r="K793" s="9"/>
      <c r="L793" s="9"/>
      <c r="M793" s="9"/>
      <c r="N793" s="9"/>
      <c r="O793" s="9"/>
      <c r="P793" s="906"/>
      <c r="Q793" s="907"/>
      <c r="R793" s="907"/>
      <c r="S793" s="907"/>
      <c r="T793" s="907"/>
      <c r="U793" s="907"/>
      <c r="V793" s="907"/>
      <c r="W793" s="907"/>
      <c r="X793" s="907"/>
      <c r="Y793" s="191"/>
      <c r="Z793" s="907"/>
      <c r="AA793" s="908"/>
      <c r="AB793" s="909"/>
      <c r="AC793" s="909"/>
      <c r="AD793" s="909"/>
      <c r="AE793" s="908"/>
      <c r="AF793" s="909"/>
      <c r="AG793" s="909"/>
      <c r="AH793" s="908"/>
    </row>
    <row r="794" spans="2:34" ht="12.75" customHeight="1" x14ac:dyDescent="0.25">
      <c r="B794" s="222"/>
      <c r="C794" s="222"/>
      <c r="D794" s="219"/>
      <c r="E794" s="238"/>
      <c r="F794" s="222"/>
      <c r="H794" s="7"/>
      <c r="I794" s="422"/>
      <c r="J794" s="93"/>
      <c r="K794" s="9"/>
      <c r="L794" s="9"/>
      <c r="M794" s="9"/>
      <c r="N794" s="9"/>
      <c r="O794" s="9"/>
      <c r="P794" s="906"/>
      <c r="Q794" s="907"/>
      <c r="R794" s="907"/>
      <c r="S794" s="907"/>
      <c r="T794" s="907"/>
      <c r="U794" s="907"/>
      <c r="V794" s="907"/>
      <c r="W794" s="907"/>
      <c r="X794" s="907"/>
      <c r="Y794" s="191"/>
      <c r="Z794" s="907"/>
      <c r="AA794" s="908"/>
      <c r="AB794" s="909"/>
      <c r="AC794" s="909"/>
      <c r="AD794" s="909"/>
      <c r="AE794" s="908"/>
      <c r="AF794" s="909"/>
      <c r="AG794" s="909"/>
      <c r="AH794" s="908"/>
    </row>
    <row r="795" spans="2:34" ht="12.75" customHeight="1" x14ac:dyDescent="0.25">
      <c r="B795" s="222"/>
      <c r="C795" s="222"/>
      <c r="D795" s="219"/>
      <c r="E795" s="238"/>
      <c r="F795" s="222"/>
      <c r="H795" s="7"/>
      <c r="I795" s="422"/>
      <c r="J795" s="93"/>
      <c r="K795" s="9"/>
      <c r="L795" s="9"/>
      <c r="M795" s="9"/>
      <c r="N795" s="9"/>
      <c r="O795" s="9"/>
      <c r="P795" s="906"/>
      <c r="Q795" s="907"/>
      <c r="R795" s="907"/>
      <c r="S795" s="907"/>
      <c r="T795" s="907"/>
      <c r="U795" s="907"/>
      <c r="V795" s="907"/>
      <c r="W795" s="907"/>
      <c r="X795" s="907"/>
      <c r="Y795" s="191"/>
      <c r="Z795" s="907"/>
      <c r="AA795" s="908"/>
      <c r="AB795" s="909"/>
      <c r="AC795" s="909"/>
      <c r="AD795" s="909"/>
      <c r="AE795" s="908"/>
      <c r="AF795" s="909"/>
      <c r="AG795" s="909"/>
      <c r="AH795" s="908"/>
    </row>
    <row r="796" spans="2:34" ht="12.75" customHeight="1" x14ac:dyDescent="0.25">
      <c r="B796" s="222"/>
      <c r="C796" s="222"/>
      <c r="D796" s="219"/>
      <c r="E796" s="238"/>
      <c r="F796" s="222"/>
      <c r="H796" s="7"/>
      <c r="I796" s="422"/>
      <c r="J796" s="93"/>
      <c r="K796" s="9"/>
      <c r="L796" s="9"/>
      <c r="M796" s="9"/>
      <c r="N796" s="9"/>
      <c r="O796" s="9"/>
      <c r="P796" s="906"/>
      <c r="Q796" s="907"/>
      <c r="R796" s="907"/>
      <c r="S796" s="907"/>
      <c r="T796" s="907"/>
      <c r="U796" s="907"/>
      <c r="V796" s="907"/>
      <c r="W796" s="907"/>
      <c r="X796" s="907"/>
      <c r="Y796" s="191"/>
      <c r="Z796" s="907"/>
      <c r="AA796" s="908"/>
      <c r="AB796" s="909"/>
      <c r="AC796" s="909"/>
      <c r="AD796" s="909"/>
      <c r="AE796" s="908"/>
      <c r="AF796" s="909"/>
      <c r="AG796" s="909"/>
      <c r="AH796" s="908"/>
    </row>
    <row r="797" spans="2:34" ht="12.75" customHeight="1" x14ac:dyDescent="0.25">
      <c r="B797" s="222"/>
      <c r="C797" s="222"/>
      <c r="D797" s="219"/>
      <c r="E797" s="238"/>
      <c r="F797" s="222"/>
      <c r="H797" s="7"/>
      <c r="I797" s="422"/>
      <c r="J797" s="93"/>
      <c r="K797" s="9"/>
      <c r="L797" s="9"/>
      <c r="M797" s="9"/>
      <c r="N797" s="9"/>
      <c r="O797" s="9"/>
      <c r="P797" s="906"/>
      <c r="Q797" s="907"/>
      <c r="R797" s="907"/>
      <c r="S797" s="907"/>
      <c r="T797" s="907"/>
      <c r="U797" s="907"/>
      <c r="V797" s="907"/>
      <c r="W797" s="907"/>
      <c r="X797" s="907"/>
      <c r="Y797" s="191"/>
      <c r="Z797" s="907"/>
      <c r="AA797" s="908"/>
      <c r="AB797" s="909"/>
      <c r="AC797" s="909"/>
      <c r="AD797" s="909"/>
      <c r="AE797" s="908"/>
      <c r="AF797" s="909"/>
      <c r="AG797" s="909"/>
      <c r="AH797" s="908"/>
    </row>
    <row r="798" spans="2:34" ht="12.75" customHeight="1" x14ac:dyDescent="0.25">
      <c r="B798" s="222"/>
      <c r="C798" s="222"/>
      <c r="D798" s="219"/>
      <c r="E798" s="238"/>
      <c r="F798" s="222"/>
      <c r="H798" s="7"/>
      <c r="I798" s="422"/>
      <c r="J798" s="93"/>
      <c r="K798" s="9"/>
      <c r="L798" s="9"/>
      <c r="M798" s="9"/>
      <c r="N798" s="9"/>
      <c r="O798" s="9"/>
      <c r="P798" s="906"/>
      <c r="Q798" s="907"/>
      <c r="R798" s="907"/>
      <c r="S798" s="907"/>
      <c r="T798" s="907"/>
      <c r="U798" s="907"/>
      <c r="V798" s="907"/>
      <c r="W798" s="907"/>
      <c r="X798" s="907"/>
      <c r="Y798" s="191"/>
      <c r="Z798" s="907"/>
      <c r="AA798" s="908"/>
      <c r="AB798" s="909"/>
      <c r="AC798" s="909"/>
      <c r="AD798" s="909"/>
      <c r="AE798" s="908"/>
      <c r="AF798" s="909"/>
      <c r="AG798" s="909"/>
      <c r="AH798" s="908"/>
    </row>
    <row r="799" spans="2:34" ht="12.75" customHeight="1" x14ac:dyDescent="0.25">
      <c r="B799" s="222"/>
      <c r="C799" s="222"/>
      <c r="D799" s="219"/>
      <c r="E799" s="238"/>
      <c r="F799" s="222"/>
      <c r="H799" s="7"/>
      <c r="I799" s="422"/>
      <c r="J799" s="93"/>
      <c r="K799" s="9"/>
      <c r="L799" s="9"/>
      <c r="M799" s="9"/>
      <c r="N799" s="9"/>
      <c r="O799" s="9"/>
      <c r="P799" s="906"/>
      <c r="Q799" s="907"/>
      <c r="R799" s="907"/>
      <c r="S799" s="907"/>
      <c r="T799" s="907"/>
      <c r="U799" s="907"/>
      <c r="V799" s="907"/>
      <c r="W799" s="907"/>
      <c r="X799" s="907"/>
      <c r="Y799" s="191"/>
      <c r="Z799" s="907"/>
      <c r="AA799" s="908"/>
      <c r="AB799" s="909"/>
      <c r="AC799" s="909"/>
      <c r="AD799" s="909"/>
      <c r="AE799" s="908"/>
      <c r="AF799" s="909"/>
      <c r="AG799" s="909"/>
      <c r="AH799" s="908"/>
    </row>
    <row r="800" spans="2:34" ht="12.75" customHeight="1" x14ac:dyDescent="0.25">
      <c r="B800" s="222"/>
      <c r="C800" s="222"/>
      <c r="D800" s="219"/>
      <c r="E800" s="238"/>
      <c r="F800" s="222"/>
      <c r="H800" s="7"/>
      <c r="I800" s="422"/>
      <c r="J800" s="93"/>
      <c r="K800" s="9"/>
      <c r="L800" s="9"/>
      <c r="M800" s="9"/>
      <c r="N800" s="9"/>
      <c r="O800" s="9"/>
      <c r="P800" s="906"/>
      <c r="Q800" s="907"/>
      <c r="R800" s="907"/>
      <c r="S800" s="907"/>
      <c r="T800" s="907"/>
      <c r="U800" s="907"/>
      <c r="V800" s="907"/>
      <c r="W800" s="907"/>
      <c r="X800" s="907"/>
      <c r="Y800" s="191"/>
      <c r="Z800" s="907"/>
      <c r="AA800" s="908"/>
      <c r="AB800" s="909"/>
      <c r="AC800" s="909"/>
      <c r="AD800" s="909"/>
      <c r="AE800" s="908"/>
      <c r="AF800" s="909"/>
      <c r="AG800" s="909"/>
      <c r="AH800" s="908"/>
    </row>
    <row r="801" spans="2:34" ht="12.75" customHeight="1" x14ac:dyDescent="0.25">
      <c r="B801" s="222"/>
      <c r="C801" s="222"/>
      <c r="D801" s="219"/>
      <c r="E801" s="238"/>
      <c r="F801" s="222"/>
      <c r="H801" s="7"/>
      <c r="I801" s="422"/>
      <c r="J801" s="93"/>
      <c r="K801" s="9"/>
      <c r="L801" s="9"/>
      <c r="M801" s="9"/>
      <c r="N801" s="9"/>
      <c r="O801" s="9"/>
      <c r="P801" s="906"/>
      <c r="Q801" s="907"/>
      <c r="R801" s="907"/>
      <c r="S801" s="907"/>
      <c r="T801" s="907"/>
      <c r="U801" s="907"/>
      <c r="V801" s="907"/>
      <c r="W801" s="907"/>
      <c r="X801" s="907"/>
      <c r="Y801" s="191"/>
      <c r="Z801" s="907"/>
      <c r="AA801" s="908"/>
      <c r="AB801" s="909"/>
      <c r="AC801" s="909"/>
      <c r="AD801" s="909"/>
      <c r="AE801" s="908"/>
      <c r="AF801" s="909"/>
      <c r="AG801" s="909"/>
      <c r="AH801" s="908"/>
    </row>
    <row r="802" spans="2:34" ht="12.75" customHeight="1" x14ac:dyDescent="0.25">
      <c r="B802" s="222"/>
      <c r="C802" s="222"/>
      <c r="D802" s="219"/>
      <c r="E802" s="238"/>
      <c r="F802" s="222"/>
      <c r="H802" s="7"/>
      <c r="I802" s="422"/>
      <c r="J802" s="93"/>
      <c r="K802" s="9"/>
      <c r="L802" s="9"/>
      <c r="M802" s="9"/>
      <c r="N802" s="9"/>
      <c r="O802" s="9"/>
      <c r="P802" s="906"/>
      <c r="Q802" s="907"/>
      <c r="R802" s="907"/>
      <c r="S802" s="907"/>
      <c r="T802" s="907"/>
      <c r="U802" s="907"/>
      <c r="V802" s="907"/>
      <c r="W802" s="907"/>
      <c r="X802" s="907"/>
      <c r="Y802" s="191"/>
      <c r="Z802" s="907"/>
      <c r="AA802" s="908"/>
      <c r="AB802" s="909"/>
      <c r="AC802" s="909"/>
      <c r="AD802" s="909"/>
      <c r="AE802" s="908"/>
      <c r="AF802" s="909"/>
      <c r="AG802" s="909"/>
      <c r="AH802" s="908"/>
    </row>
    <row r="803" spans="2:34" ht="12.75" customHeight="1" x14ac:dyDescent="0.25">
      <c r="B803" s="222"/>
      <c r="C803" s="222"/>
      <c r="D803" s="219"/>
      <c r="E803" s="238"/>
      <c r="F803" s="222"/>
      <c r="H803" s="7"/>
      <c r="I803" s="422"/>
      <c r="J803" s="93"/>
      <c r="K803" s="9"/>
      <c r="L803" s="9"/>
      <c r="M803" s="9"/>
      <c r="N803" s="9"/>
      <c r="O803" s="9"/>
      <c r="P803" s="906"/>
      <c r="Q803" s="907"/>
      <c r="R803" s="907"/>
      <c r="S803" s="907"/>
      <c r="T803" s="907"/>
      <c r="U803" s="907"/>
      <c r="V803" s="907"/>
      <c r="W803" s="907"/>
      <c r="X803" s="907"/>
      <c r="Y803" s="191"/>
      <c r="Z803" s="907"/>
      <c r="AA803" s="908"/>
      <c r="AB803" s="909"/>
      <c r="AC803" s="909"/>
      <c r="AD803" s="909"/>
      <c r="AE803" s="908"/>
      <c r="AF803" s="909"/>
      <c r="AG803" s="909"/>
      <c r="AH803" s="908"/>
    </row>
    <row r="804" spans="2:34" ht="12.75" customHeight="1" x14ac:dyDescent="0.25">
      <c r="B804" s="222"/>
      <c r="C804" s="222"/>
      <c r="D804" s="219"/>
      <c r="E804" s="238"/>
      <c r="F804" s="222"/>
      <c r="H804" s="7"/>
      <c r="I804" s="422"/>
      <c r="J804" s="93"/>
      <c r="K804" s="9"/>
      <c r="L804" s="9"/>
      <c r="M804" s="9"/>
      <c r="N804" s="9"/>
      <c r="O804" s="9"/>
      <c r="P804" s="906"/>
      <c r="Q804" s="907"/>
      <c r="R804" s="907"/>
      <c r="S804" s="907"/>
      <c r="T804" s="907"/>
      <c r="U804" s="907"/>
      <c r="V804" s="907"/>
      <c r="W804" s="907"/>
      <c r="X804" s="907"/>
      <c r="Y804" s="907"/>
      <c r="Z804" s="907"/>
      <c r="AA804" s="908"/>
      <c r="AB804" s="909"/>
      <c r="AC804" s="909"/>
      <c r="AD804" s="909"/>
      <c r="AE804" s="908"/>
      <c r="AF804" s="909"/>
      <c r="AG804" s="909"/>
      <c r="AH804" s="908"/>
    </row>
    <row r="805" spans="2:34" ht="12.75" customHeight="1" x14ac:dyDescent="0.25">
      <c r="B805" s="222"/>
      <c r="C805" s="222"/>
      <c r="D805" s="219"/>
      <c r="E805" s="238"/>
      <c r="F805" s="222"/>
      <c r="H805" s="7"/>
      <c r="I805" s="422"/>
      <c r="J805" s="93"/>
      <c r="K805" s="9"/>
      <c r="L805" s="9"/>
      <c r="M805" s="9"/>
      <c r="N805" s="9"/>
      <c r="O805" s="9"/>
      <c r="P805" s="906"/>
      <c r="Q805" s="907"/>
      <c r="R805" s="907"/>
      <c r="S805" s="907"/>
      <c r="T805" s="907"/>
      <c r="U805" s="907"/>
      <c r="V805" s="907"/>
      <c r="W805" s="907"/>
      <c r="X805" s="907"/>
      <c r="Y805" s="907"/>
      <c r="Z805" s="907"/>
      <c r="AA805" s="908"/>
      <c r="AB805" s="909"/>
      <c r="AC805" s="909"/>
      <c r="AD805" s="909"/>
      <c r="AE805" s="908"/>
      <c r="AF805" s="909"/>
      <c r="AG805" s="909"/>
      <c r="AH805" s="908"/>
    </row>
    <row r="806" spans="2:34" ht="12.75" customHeight="1" x14ac:dyDescent="0.25">
      <c r="B806" s="222"/>
      <c r="C806" s="222"/>
      <c r="D806" s="219"/>
      <c r="E806" s="238"/>
      <c r="F806" s="222"/>
      <c r="H806" s="7"/>
      <c r="I806" s="422"/>
      <c r="J806" s="93"/>
      <c r="K806" s="9"/>
      <c r="L806" s="9"/>
      <c r="M806" s="9"/>
      <c r="N806" s="9"/>
      <c r="O806" s="9"/>
      <c r="P806" s="906"/>
      <c r="Q806" s="907"/>
      <c r="R806" s="907"/>
      <c r="S806" s="907"/>
      <c r="T806" s="907"/>
      <c r="U806" s="907"/>
      <c r="V806" s="907"/>
      <c r="W806" s="907"/>
      <c r="X806" s="907"/>
      <c r="Y806" s="907"/>
      <c r="Z806" s="907"/>
      <c r="AA806" s="908"/>
      <c r="AB806" s="909"/>
      <c r="AC806" s="909"/>
      <c r="AD806" s="909"/>
      <c r="AE806" s="908"/>
      <c r="AF806" s="909"/>
      <c r="AG806" s="909"/>
      <c r="AH806" s="908"/>
    </row>
    <row r="807" spans="2:34" ht="12.75" customHeight="1" x14ac:dyDescent="0.25">
      <c r="B807" s="222"/>
      <c r="C807" s="222"/>
      <c r="D807" s="219"/>
      <c r="E807" s="238"/>
      <c r="F807" s="222"/>
      <c r="H807" s="7"/>
      <c r="I807" s="422"/>
      <c r="J807" s="93"/>
      <c r="K807" s="9"/>
      <c r="L807" s="9"/>
      <c r="M807" s="9"/>
      <c r="N807" s="9"/>
      <c r="O807" s="9"/>
      <c r="P807" s="906"/>
      <c r="Q807" s="907"/>
      <c r="R807" s="907"/>
      <c r="S807" s="907"/>
      <c r="T807" s="907"/>
      <c r="U807" s="907"/>
      <c r="V807" s="907"/>
      <c r="W807" s="907"/>
      <c r="X807" s="907"/>
      <c r="Y807" s="907"/>
      <c r="Z807" s="907"/>
      <c r="AA807" s="908"/>
      <c r="AB807" s="909"/>
      <c r="AC807" s="909"/>
      <c r="AD807" s="909"/>
      <c r="AE807" s="908"/>
      <c r="AF807" s="909"/>
      <c r="AG807" s="909"/>
      <c r="AH807" s="908"/>
    </row>
    <row r="808" spans="2:34" ht="12.75" customHeight="1" x14ac:dyDescent="0.25">
      <c r="B808" s="222"/>
      <c r="C808" s="222"/>
      <c r="D808" s="219"/>
      <c r="E808" s="238"/>
      <c r="F808" s="222"/>
      <c r="H808" s="7"/>
      <c r="I808" s="422"/>
      <c r="J808" s="93"/>
      <c r="K808" s="9"/>
      <c r="L808" s="9"/>
      <c r="M808" s="9"/>
      <c r="N808" s="9"/>
      <c r="O808" s="9"/>
      <c r="P808" s="906"/>
      <c r="Q808" s="907"/>
      <c r="R808" s="907"/>
      <c r="S808" s="907"/>
      <c r="T808" s="907"/>
      <c r="U808" s="907"/>
      <c r="V808" s="907"/>
      <c r="W808" s="907"/>
      <c r="X808" s="907"/>
      <c r="Y808" s="907"/>
      <c r="Z808" s="907"/>
      <c r="AA808" s="908"/>
      <c r="AB808" s="909"/>
      <c r="AC808" s="909"/>
      <c r="AD808" s="909"/>
      <c r="AE808" s="908"/>
      <c r="AF808" s="909"/>
      <c r="AG808" s="909"/>
      <c r="AH808" s="908"/>
    </row>
    <row r="809" spans="2:34" ht="12.75" customHeight="1" x14ac:dyDescent="0.25">
      <c r="B809" s="222"/>
      <c r="C809" s="222"/>
      <c r="D809" s="219"/>
      <c r="E809" s="238"/>
      <c r="F809" s="222"/>
      <c r="H809" s="7"/>
      <c r="I809" s="422"/>
      <c r="J809" s="93"/>
      <c r="K809" s="9"/>
      <c r="L809" s="9"/>
      <c r="M809" s="9"/>
      <c r="N809" s="9"/>
      <c r="O809" s="9"/>
      <c r="P809" s="906"/>
      <c r="Q809" s="907"/>
      <c r="R809" s="907"/>
      <c r="S809" s="907"/>
      <c r="T809" s="907"/>
      <c r="U809" s="907"/>
      <c r="V809" s="907"/>
      <c r="W809" s="907"/>
      <c r="X809" s="907"/>
      <c r="Y809" s="907"/>
      <c r="Z809" s="907"/>
      <c r="AA809" s="908"/>
      <c r="AB809" s="909"/>
      <c r="AC809" s="909"/>
      <c r="AD809" s="909"/>
      <c r="AE809" s="908"/>
      <c r="AF809" s="909"/>
      <c r="AG809" s="909"/>
      <c r="AH809" s="908"/>
    </row>
    <row r="810" spans="2:34" ht="12.75" customHeight="1" x14ac:dyDescent="0.25">
      <c r="B810" s="222"/>
      <c r="C810" s="222"/>
      <c r="D810" s="219"/>
      <c r="E810" s="238"/>
      <c r="F810" s="222"/>
      <c r="H810" s="7"/>
      <c r="I810" s="422"/>
      <c r="J810" s="93"/>
      <c r="K810" s="9"/>
      <c r="L810" s="9"/>
      <c r="M810" s="9"/>
      <c r="N810" s="9"/>
      <c r="O810" s="9"/>
      <c r="P810" s="906"/>
      <c r="Q810" s="907"/>
      <c r="R810" s="907"/>
      <c r="S810" s="907"/>
      <c r="T810" s="907"/>
      <c r="U810" s="907"/>
      <c r="V810" s="907"/>
      <c r="W810" s="907"/>
      <c r="X810" s="907"/>
      <c r="Y810" s="907"/>
      <c r="Z810" s="907"/>
      <c r="AA810" s="908"/>
      <c r="AB810" s="909"/>
      <c r="AC810" s="909"/>
      <c r="AD810" s="909"/>
      <c r="AE810" s="908"/>
      <c r="AF810" s="909"/>
      <c r="AG810" s="909"/>
      <c r="AH810" s="908"/>
    </row>
    <row r="811" spans="2:34" ht="12.75" customHeight="1" x14ac:dyDescent="0.25">
      <c r="B811" s="222"/>
      <c r="C811" s="222"/>
      <c r="D811" s="219"/>
      <c r="E811" s="238"/>
      <c r="F811" s="222"/>
      <c r="H811" s="7"/>
      <c r="I811" s="422"/>
      <c r="J811" s="93"/>
      <c r="K811" s="9"/>
      <c r="L811" s="9"/>
      <c r="M811" s="9"/>
      <c r="N811" s="9"/>
      <c r="O811" s="9"/>
      <c r="P811" s="906"/>
      <c r="Q811" s="907"/>
      <c r="R811" s="907"/>
      <c r="S811" s="907"/>
      <c r="T811" s="907"/>
      <c r="U811" s="907"/>
      <c r="V811" s="907"/>
      <c r="W811" s="907"/>
      <c r="X811" s="907"/>
      <c r="Y811" s="907"/>
      <c r="Z811" s="907"/>
      <c r="AA811" s="908"/>
      <c r="AB811" s="909"/>
      <c r="AC811" s="909"/>
      <c r="AD811" s="909"/>
      <c r="AE811" s="908"/>
      <c r="AF811" s="909"/>
      <c r="AG811" s="909"/>
      <c r="AH811" s="908"/>
    </row>
    <row r="812" spans="2:34" ht="12.75" customHeight="1" x14ac:dyDescent="0.25">
      <c r="B812" s="222"/>
      <c r="C812" s="222"/>
      <c r="D812" s="219"/>
      <c r="E812" s="238"/>
      <c r="F812" s="222"/>
      <c r="H812" s="7"/>
      <c r="I812" s="422"/>
      <c r="J812" s="93"/>
      <c r="K812" s="9"/>
      <c r="L812" s="9"/>
      <c r="M812" s="9"/>
      <c r="N812" s="9"/>
      <c r="O812" s="9"/>
      <c r="P812" s="906"/>
      <c r="Q812" s="907"/>
      <c r="R812" s="907"/>
      <c r="S812" s="907"/>
      <c r="T812" s="907"/>
      <c r="U812" s="907"/>
      <c r="V812" s="907"/>
      <c r="W812" s="907"/>
      <c r="X812" s="907"/>
      <c r="Y812" s="907"/>
      <c r="Z812" s="907"/>
      <c r="AA812" s="908"/>
      <c r="AB812" s="909"/>
      <c r="AC812" s="909"/>
      <c r="AD812" s="909"/>
      <c r="AE812" s="908"/>
      <c r="AF812" s="909"/>
      <c r="AG812" s="909"/>
      <c r="AH812" s="908"/>
    </row>
    <row r="813" spans="2:34" ht="12.75" customHeight="1" x14ac:dyDescent="0.25">
      <c r="B813" s="222"/>
      <c r="C813" s="222"/>
      <c r="D813" s="219"/>
      <c r="E813" s="238"/>
      <c r="F813" s="222"/>
      <c r="H813" s="7"/>
      <c r="I813" s="422"/>
      <c r="J813" s="93"/>
      <c r="K813" s="9"/>
      <c r="L813" s="9"/>
      <c r="M813" s="9"/>
      <c r="N813" s="9"/>
      <c r="O813" s="9"/>
      <c r="P813" s="906"/>
      <c r="Q813" s="907"/>
      <c r="R813" s="907"/>
      <c r="S813" s="907"/>
      <c r="T813" s="907"/>
      <c r="U813" s="907"/>
      <c r="V813" s="907"/>
      <c r="W813" s="907"/>
      <c r="X813" s="907"/>
      <c r="Y813" s="907"/>
      <c r="Z813" s="907"/>
      <c r="AA813" s="908"/>
      <c r="AB813" s="909"/>
      <c r="AC813" s="909"/>
      <c r="AD813" s="909"/>
      <c r="AE813" s="908"/>
      <c r="AF813" s="909"/>
      <c r="AG813" s="909"/>
      <c r="AH813" s="908"/>
    </row>
    <row r="814" spans="2:34" ht="12.75" customHeight="1" x14ac:dyDescent="0.25">
      <c r="B814" s="222"/>
      <c r="C814" s="222"/>
      <c r="D814" s="219"/>
      <c r="E814" s="238"/>
      <c r="F814" s="222"/>
      <c r="H814" s="7"/>
      <c r="I814" s="422"/>
      <c r="J814" s="93"/>
      <c r="K814" s="9"/>
      <c r="L814" s="9"/>
      <c r="M814" s="9"/>
      <c r="N814" s="9"/>
      <c r="O814" s="9"/>
      <c r="P814" s="906"/>
      <c r="Q814" s="907"/>
      <c r="R814" s="907"/>
      <c r="S814" s="907"/>
      <c r="T814" s="907"/>
      <c r="U814" s="907"/>
      <c r="V814" s="907"/>
      <c r="W814" s="907"/>
      <c r="X814" s="907"/>
      <c r="Y814" s="907"/>
      <c r="Z814" s="907"/>
      <c r="AA814" s="908"/>
      <c r="AB814" s="909"/>
      <c r="AC814" s="909"/>
      <c r="AD814" s="909"/>
      <c r="AE814" s="908"/>
      <c r="AF814" s="909"/>
      <c r="AG814" s="909"/>
      <c r="AH814" s="908"/>
    </row>
    <row r="815" spans="2:34" ht="12.75" customHeight="1" x14ac:dyDescent="0.25">
      <c r="B815" s="222"/>
      <c r="C815" s="222"/>
      <c r="D815" s="219"/>
      <c r="E815" s="238"/>
      <c r="F815" s="222"/>
      <c r="H815" s="7"/>
      <c r="I815" s="422"/>
      <c r="J815" s="93"/>
      <c r="K815" s="9"/>
      <c r="L815" s="9"/>
      <c r="M815" s="9"/>
      <c r="N815" s="9"/>
      <c r="O815" s="9"/>
      <c r="P815" s="906"/>
      <c r="Q815" s="907"/>
      <c r="R815" s="907"/>
      <c r="S815" s="907"/>
      <c r="T815" s="907"/>
      <c r="U815" s="907"/>
      <c r="V815" s="907"/>
      <c r="W815" s="907"/>
      <c r="X815" s="907"/>
      <c r="Y815" s="907"/>
      <c r="Z815" s="907"/>
      <c r="AA815" s="908"/>
      <c r="AB815" s="909"/>
      <c r="AC815" s="909"/>
      <c r="AD815" s="909"/>
      <c r="AE815" s="908"/>
      <c r="AF815" s="909"/>
      <c r="AG815" s="909"/>
      <c r="AH815" s="908"/>
    </row>
    <row r="816" spans="2:34" ht="12.75" customHeight="1" x14ac:dyDescent="0.25">
      <c r="B816" s="222"/>
      <c r="C816" s="222"/>
      <c r="D816" s="219"/>
      <c r="E816" s="238"/>
      <c r="F816" s="222"/>
      <c r="H816" s="7"/>
      <c r="I816" s="422"/>
      <c r="J816" s="93"/>
      <c r="K816" s="9"/>
      <c r="L816" s="9"/>
      <c r="M816" s="9"/>
      <c r="N816" s="9"/>
      <c r="O816" s="9"/>
      <c r="P816" s="906"/>
      <c r="Q816" s="907"/>
      <c r="R816" s="907"/>
      <c r="S816" s="907"/>
      <c r="T816" s="907"/>
      <c r="U816" s="907"/>
      <c r="V816" s="907"/>
      <c r="W816" s="907"/>
      <c r="X816" s="907"/>
      <c r="Y816" s="907"/>
      <c r="Z816" s="907"/>
      <c r="AA816" s="908"/>
      <c r="AB816" s="909"/>
      <c r="AC816" s="909"/>
      <c r="AD816" s="909"/>
      <c r="AE816" s="908"/>
      <c r="AF816" s="909"/>
      <c r="AG816" s="909"/>
      <c r="AH816" s="908"/>
    </row>
    <row r="817" spans="2:34" ht="12.75" customHeight="1" x14ac:dyDescent="0.25">
      <c r="B817" s="222"/>
      <c r="C817" s="222"/>
      <c r="D817" s="219"/>
      <c r="E817" s="238"/>
      <c r="F817" s="222"/>
      <c r="H817" s="7"/>
      <c r="I817" s="422"/>
      <c r="J817" s="93"/>
      <c r="K817" s="9"/>
      <c r="L817" s="9"/>
      <c r="M817" s="9"/>
      <c r="N817" s="9"/>
      <c r="O817" s="9"/>
      <c r="P817" s="906"/>
      <c r="Q817" s="907"/>
      <c r="R817" s="907"/>
      <c r="S817" s="907"/>
      <c r="T817" s="907"/>
      <c r="U817" s="907"/>
      <c r="V817" s="907"/>
      <c r="W817" s="907"/>
      <c r="X817" s="907"/>
      <c r="Y817" s="907"/>
      <c r="Z817" s="907"/>
      <c r="AA817" s="908"/>
      <c r="AB817" s="909"/>
      <c r="AC817" s="909"/>
      <c r="AD817" s="909"/>
      <c r="AE817" s="908"/>
      <c r="AF817" s="909"/>
      <c r="AG817" s="909"/>
      <c r="AH817" s="908"/>
    </row>
    <row r="818" spans="2:34" ht="12.75" customHeight="1" x14ac:dyDescent="0.25">
      <c r="B818" s="222"/>
      <c r="C818" s="222"/>
      <c r="D818" s="219"/>
      <c r="E818" s="238"/>
      <c r="F818" s="222"/>
      <c r="H818" s="7"/>
      <c r="I818" s="422"/>
      <c r="J818" s="93"/>
      <c r="K818" s="9"/>
      <c r="L818" s="9"/>
      <c r="M818" s="9"/>
      <c r="N818" s="9"/>
      <c r="O818" s="9"/>
      <c r="P818" s="906"/>
      <c r="Q818" s="907"/>
      <c r="R818" s="907"/>
      <c r="S818" s="907"/>
      <c r="T818" s="907"/>
      <c r="U818" s="907"/>
      <c r="V818" s="907"/>
      <c r="W818" s="907"/>
      <c r="X818" s="907"/>
      <c r="Y818" s="907"/>
      <c r="Z818" s="907"/>
      <c r="AA818" s="908"/>
      <c r="AB818" s="909"/>
      <c r="AC818" s="909"/>
      <c r="AD818" s="909"/>
      <c r="AE818" s="908"/>
      <c r="AF818" s="909"/>
      <c r="AG818" s="909"/>
      <c r="AH818" s="908"/>
    </row>
    <row r="819" spans="2:34" ht="12.75" customHeight="1" x14ac:dyDescent="0.25">
      <c r="B819" s="222"/>
      <c r="C819" s="222"/>
      <c r="D819" s="219"/>
      <c r="E819" s="238"/>
      <c r="F819" s="222"/>
      <c r="H819" s="7"/>
      <c r="I819" s="422"/>
      <c r="J819" s="93"/>
      <c r="K819" s="9"/>
      <c r="L819" s="9"/>
      <c r="M819" s="9"/>
      <c r="N819" s="9"/>
      <c r="O819" s="9"/>
      <c r="P819" s="906"/>
      <c r="Q819" s="907"/>
      <c r="R819" s="907"/>
      <c r="S819" s="907"/>
      <c r="T819" s="907"/>
      <c r="U819" s="907"/>
      <c r="V819" s="907"/>
      <c r="W819" s="907"/>
      <c r="X819" s="907"/>
      <c r="Y819" s="907"/>
      <c r="Z819" s="907"/>
      <c r="AA819" s="908"/>
      <c r="AB819" s="909"/>
      <c r="AC819" s="909"/>
      <c r="AD819" s="909"/>
      <c r="AE819" s="908"/>
      <c r="AF819" s="909"/>
      <c r="AG819" s="909"/>
      <c r="AH819" s="908"/>
    </row>
    <row r="820" spans="2:34" ht="12.75" customHeight="1" x14ac:dyDescent="0.25">
      <c r="B820" s="222"/>
      <c r="C820" s="222"/>
      <c r="D820" s="219"/>
      <c r="E820" s="238"/>
      <c r="F820" s="222"/>
      <c r="H820" s="7"/>
      <c r="I820" s="422"/>
      <c r="J820" s="93"/>
      <c r="K820" s="9"/>
      <c r="L820" s="9"/>
      <c r="M820" s="9"/>
      <c r="N820" s="9"/>
      <c r="O820" s="9"/>
      <c r="P820" s="906"/>
      <c r="Q820" s="907"/>
      <c r="R820" s="907"/>
      <c r="S820" s="907"/>
      <c r="T820" s="907"/>
      <c r="U820" s="907"/>
      <c r="V820" s="907"/>
      <c r="W820" s="907"/>
      <c r="X820" s="907"/>
      <c r="Y820" s="907"/>
      <c r="Z820" s="907"/>
      <c r="AA820" s="908"/>
      <c r="AB820" s="909"/>
      <c r="AC820" s="909"/>
      <c r="AD820" s="909"/>
      <c r="AE820" s="908"/>
      <c r="AF820" s="909"/>
      <c r="AG820" s="909"/>
      <c r="AH820" s="908"/>
    </row>
    <row r="821" spans="2:34" ht="12.75" customHeight="1" x14ac:dyDescent="0.25">
      <c r="B821" s="222"/>
      <c r="C821" s="222"/>
      <c r="D821" s="219"/>
      <c r="E821" s="238"/>
      <c r="F821" s="222"/>
      <c r="H821" s="7"/>
      <c r="I821" s="422"/>
      <c r="J821" s="93"/>
      <c r="K821" s="9"/>
      <c r="L821" s="9"/>
      <c r="M821" s="9"/>
      <c r="N821" s="9"/>
      <c r="O821" s="9"/>
      <c r="P821" s="906"/>
      <c r="Q821" s="907"/>
      <c r="R821" s="907"/>
      <c r="S821" s="907"/>
      <c r="T821" s="907"/>
      <c r="U821" s="907"/>
      <c r="V821" s="907"/>
      <c r="W821" s="907"/>
      <c r="X821" s="907"/>
      <c r="Y821" s="907"/>
      <c r="Z821" s="907"/>
      <c r="AA821" s="908"/>
      <c r="AB821" s="909"/>
      <c r="AC821" s="909"/>
      <c r="AD821" s="909"/>
      <c r="AE821" s="908"/>
      <c r="AF821" s="909"/>
      <c r="AG821" s="909"/>
      <c r="AH821" s="908"/>
    </row>
    <row r="822" spans="2:34" ht="12.75" customHeight="1" x14ac:dyDescent="0.25">
      <c r="B822" s="222"/>
      <c r="C822" s="222"/>
      <c r="D822" s="219"/>
      <c r="E822" s="238"/>
      <c r="F822" s="222"/>
      <c r="H822" s="7"/>
      <c r="I822" s="422"/>
      <c r="J822" s="93"/>
      <c r="K822" s="9"/>
      <c r="L822" s="9"/>
      <c r="M822" s="9"/>
      <c r="N822" s="9"/>
      <c r="O822" s="9"/>
      <c r="P822" s="906"/>
      <c r="Q822" s="907"/>
      <c r="R822" s="907"/>
      <c r="S822" s="907"/>
      <c r="T822" s="907"/>
      <c r="U822" s="907"/>
      <c r="V822" s="907"/>
      <c r="W822" s="907"/>
      <c r="X822" s="907"/>
      <c r="Y822" s="907"/>
      <c r="Z822" s="907"/>
      <c r="AA822" s="908"/>
      <c r="AB822" s="909"/>
      <c r="AC822" s="909"/>
      <c r="AD822" s="909"/>
      <c r="AE822" s="908"/>
      <c r="AF822" s="909"/>
      <c r="AG822" s="909"/>
      <c r="AH822" s="908"/>
    </row>
    <row r="823" spans="2:34" ht="12.75" customHeight="1" x14ac:dyDescent="0.25">
      <c r="B823" s="222"/>
      <c r="C823" s="222"/>
      <c r="D823" s="219"/>
      <c r="E823" s="238"/>
      <c r="F823" s="222"/>
      <c r="H823" s="7"/>
      <c r="I823" s="422"/>
      <c r="J823" s="93"/>
      <c r="K823" s="9"/>
      <c r="L823" s="9"/>
      <c r="M823" s="9"/>
      <c r="N823" s="9"/>
      <c r="O823" s="9"/>
      <c r="P823" s="906"/>
      <c r="Q823" s="907"/>
      <c r="R823" s="907"/>
      <c r="S823" s="907"/>
      <c r="T823" s="907"/>
      <c r="U823" s="907"/>
      <c r="V823" s="907"/>
      <c r="W823" s="907"/>
      <c r="X823" s="907"/>
      <c r="Y823" s="907"/>
      <c r="Z823" s="907"/>
      <c r="AA823" s="908"/>
      <c r="AB823" s="909"/>
      <c r="AC823" s="909"/>
      <c r="AD823" s="909"/>
      <c r="AE823" s="908"/>
      <c r="AF823" s="909"/>
      <c r="AG823" s="909"/>
      <c r="AH823" s="908"/>
    </row>
    <row r="824" spans="2:34" ht="12.75" customHeight="1" x14ac:dyDescent="0.25">
      <c r="B824" s="222"/>
      <c r="C824" s="222"/>
      <c r="D824" s="219"/>
      <c r="E824" s="238"/>
      <c r="F824" s="222"/>
      <c r="H824" s="7"/>
      <c r="I824" s="422"/>
      <c r="J824" s="93"/>
      <c r="K824" s="9"/>
      <c r="L824" s="9"/>
      <c r="M824" s="9"/>
      <c r="N824" s="9"/>
      <c r="O824" s="9"/>
      <c r="P824" s="906"/>
      <c r="Q824" s="907"/>
      <c r="R824" s="907"/>
      <c r="S824" s="907"/>
      <c r="T824" s="907"/>
      <c r="U824" s="907"/>
      <c r="V824" s="907"/>
      <c r="W824" s="907"/>
      <c r="X824" s="907"/>
      <c r="Y824" s="907"/>
      <c r="Z824" s="907"/>
      <c r="AA824" s="908"/>
      <c r="AB824" s="909"/>
      <c r="AC824" s="909"/>
      <c r="AD824" s="909"/>
      <c r="AE824" s="908"/>
      <c r="AF824" s="909"/>
      <c r="AG824" s="909"/>
      <c r="AH824" s="908"/>
    </row>
    <row r="825" spans="2:34" ht="12.75" customHeight="1" x14ac:dyDescent="0.25">
      <c r="B825" s="222"/>
      <c r="C825" s="222"/>
      <c r="D825" s="219"/>
      <c r="E825" s="238"/>
      <c r="F825" s="222"/>
      <c r="H825" s="7"/>
      <c r="I825" s="422"/>
      <c r="J825" s="93"/>
      <c r="K825" s="9"/>
      <c r="L825" s="9"/>
      <c r="M825" s="9"/>
      <c r="N825" s="9"/>
      <c r="O825" s="9"/>
      <c r="P825" s="906"/>
      <c r="Q825" s="907"/>
      <c r="R825" s="907"/>
      <c r="S825" s="907"/>
      <c r="T825" s="907"/>
      <c r="U825" s="907"/>
      <c r="V825" s="907"/>
      <c r="W825" s="907"/>
      <c r="X825" s="907"/>
      <c r="Y825" s="907"/>
      <c r="Z825" s="907"/>
      <c r="AA825" s="908"/>
      <c r="AB825" s="909"/>
      <c r="AC825" s="909"/>
      <c r="AD825" s="909"/>
      <c r="AE825" s="908"/>
      <c r="AF825" s="909"/>
      <c r="AG825" s="909"/>
      <c r="AH825" s="908"/>
    </row>
    <row r="826" spans="2:34" ht="12.75" customHeight="1" x14ac:dyDescent="0.25">
      <c r="B826" s="222"/>
      <c r="C826" s="222"/>
      <c r="D826" s="219"/>
      <c r="E826" s="238"/>
      <c r="F826" s="222"/>
      <c r="H826" s="7"/>
      <c r="I826" s="422"/>
      <c r="J826" s="93"/>
      <c r="K826" s="9"/>
      <c r="L826" s="9"/>
      <c r="M826" s="9"/>
      <c r="N826" s="9"/>
      <c r="O826" s="9"/>
      <c r="P826" s="906"/>
      <c r="Q826" s="907"/>
      <c r="R826" s="907"/>
      <c r="S826" s="907"/>
      <c r="T826" s="907"/>
      <c r="U826" s="907"/>
      <c r="V826" s="907"/>
      <c r="W826" s="907"/>
      <c r="X826" s="907"/>
      <c r="Y826" s="907"/>
      <c r="Z826" s="907"/>
      <c r="AA826" s="908"/>
      <c r="AB826" s="909"/>
      <c r="AC826" s="909"/>
      <c r="AD826" s="909"/>
      <c r="AE826" s="908"/>
      <c r="AF826" s="909"/>
      <c r="AG826" s="909"/>
      <c r="AH826" s="908"/>
    </row>
    <row r="827" spans="2:34" ht="12.75" customHeight="1" x14ac:dyDescent="0.25">
      <c r="B827" s="222"/>
      <c r="C827" s="222"/>
      <c r="D827" s="219"/>
      <c r="E827" s="238"/>
      <c r="F827" s="222"/>
      <c r="H827" s="7"/>
      <c r="I827" s="422"/>
      <c r="J827" s="93"/>
      <c r="K827" s="9"/>
      <c r="L827" s="9"/>
      <c r="M827" s="9"/>
      <c r="N827" s="9"/>
      <c r="O827" s="9"/>
      <c r="P827" s="906"/>
      <c r="Q827" s="907"/>
      <c r="R827" s="907"/>
      <c r="S827" s="907"/>
      <c r="T827" s="907"/>
      <c r="U827" s="907"/>
      <c r="V827" s="907"/>
      <c r="W827" s="907"/>
      <c r="X827" s="907"/>
      <c r="Y827" s="907"/>
      <c r="Z827" s="907"/>
      <c r="AA827" s="908"/>
      <c r="AB827" s="909"/>
      <c r="AC827" s="909"/>
      <c r="AD827" s="909"/>
      <c r="AE827" s="908"/>
      <c r="AF827" s="909"/>
      <c r="AG827" s="909"/>
      <c r="AH827" s="908"/>
    </row>
    <row r="828" spans="2:34" ht="12.75" customHeight="1" x14ac:dyDescent="0.25">
      <c r="B828" s="222"/>
      <c r="C828" s="222"/>
      <c r="D828" s="219"/>
      <c r="E828" s="238"/>
      <c r="F828" s="222"/>
      <c r="H828" s="7"/>
      <c r="I828" s="422"/>
      <c r="J828" s="93"/>
      <c r="K828" s="9"/>
      <c r="L828" s="9"/>
      <c r="M828" s="9"/>
      <c r="N828" s="9"/>
      <c r="O828" s="9"/>
      <c r="P828" s="906"/>
      <c r="Q828" s="907"/>
      <c r="R828" s="907"/>
      <c r="S828" s="907"/>
      <c r="T828" s="907"/>
      <c r="U828" s="907"/>
      <c r="V828" s="907"/>
      <c r="W828" s="907"/>
      <c r="X828" s="907"/>
      <c r="Y828" s="907"/>
      <c r="Z828" s="907"/>
      <c r="AA828" s="908"/>
      <c r="AB828" s="909"/>
      <c r="AC828" s="909"/>
      <c r="AD828" s="909"/>
      <c r="AE828" s="908"/>
      <c r="AF828" s="909"/>
      <c r="AG828" s="909"/>
      <c r="AH828" s="908"/>
    </row>
    <row r="829" spans="2:34" ht="12.75" customHeight="1" x14ac:dyDescent="0.25">
      <c r="B829" s="222"/>
      <c r="C829" s="222"/>
      <c r="D829" s="219"/>
      <c r="E829" s="238"/>
      <c r="F829" s="222"/>
      <c r="H829" s="7"/>
      <c r="I829" s="422"/>
      <c r="J829" s="93"/>
      <c r="K829" s="9"/>
      <c r="L829" s="9"/>
      <c r="M829" s="9"/>
      <c r="N829" s="9"/>
      <c r="O829" s="9"/>
      <c r="P829" s="906"/>
      <c r="Q829" s="907"/>
      <c r="R829" s="907"/>
      <c r="S829" s="907"/>
      <c r="T829" s="907"/>
      <c r="U829" s="907"/>
      <c r="V829" s="907"/>
      <c r="W829" s="907"/>
      <c r="X829" s="907"/>
      <c r="Y829" s="907"/>
      <c r="Z829" s="907"/>
      <c r="AA829" s="908"/>
      <c r="AB829" s="909"/>
      <c r="AC829" s="909"/>
      <c r="AD829" s="909"/>
      <c r="AE829" s="908"/>
      <c r="AF829" s="909"/>
      <c r="AG829" s="909"/>
      <c r="AH829" s="908"/>
    </row>
    <row r="830" spans="2:34" ht="12.75" customHeight="1" x14ac:dyDescent="0.25">
      <c r="B830" s="222"/>
      <c r="C830" s="222"/>
      <c r="D830" s="219"/>
      <c r="E830" s="238"/>
      <c r="F830" s="222"/>
      <c r="H830" s="7"/>
      <c r="I830" s="422"/>
      <c r="J830" s="93"/>
      <c r="K830" s="9"/>
      <c r="L830" s="9"/>
      <c r="M830" s="9"/>
      <c r="N830" s="9"/>
      <c r="O830" s="9"/>
      <c r="P830" s="906"/>
      <c r="Q830" s="907"/>
      <c r="R830" s="907"/>
      <c r="S830" s="907"/>
      <c r="T830" s="907"/>
      <c r="U830" s="907"/>
      <c r="V830" s="907"/>
      <c r="W830" s="907"/>
      <c r="X830" s="907"/>
      <c r="Y830" s="907"/>
      <c r="Z830" s="907"/>
      <c r="AA830" s="908"/>
      <c r="AB830" s="909"/>
      <c r="AC830" s="909"/>
      <c r="AD830" s="909"/>
      <c r="AE830" s="908"/>
      <c r="AF830" s="909"/>
      <c r="AG830" s="909"/>
      <c r="AH830" s="908"/>
    </row>
    <row r="831" spans="2:34" ht="12.75" customHeight="1" x14ac:dyDescent="0.25">
      <c r="B831" s="222"/>
      <c r="C831" s="222"/>
      <c r="D831" s="219"/>
      <c r="E831" s="238"/>
      <c r="F831" s="222"/>
      <c r="H831" s="7"/>
      <c r="I831" s="422"/>
      <c r="J831" s="93"/>
      <c r="K831" s="9"/>
      <c r="L831" s="9"/>
      <c r="M831" s="9"/>
      <c r="N831" s="9"/>
      <c r="O831" s="9"/>
      <c r="P831" s="906"/>
      <c r="Q831" s="907"/>
      <c r="R831" s="907"/>
      <c r="S831" s="907"/>
      <c r="T831" s="907"/>
      <c r="U831" s="907"/>
      <c r="V831" s="907"/>
      <c r="W831" s="907"/>
      <c r="X831" s="907"/>
      <c r="Y831" s="907"/>
      <c r="Z831" s="907"/>
      <c r="AA831" s="908"/>
      <c r="AB831" s="909"/>
      <c r="AC831" s="909"/>
      <c r="AD831" s="909"/>
      <c r="AE831" s="908"/>
      <c r="AF831" s="909"/>
      <c r="AG831" s="909"/>
      <c r="AH831" s="908"/>
    </row>
    <row r="832" spans="2:34" ht="12.75" customHeight="1" x14ac:dyDescent="0.25">
      <c r="B832" s="222"/>
      <c r="C832" s="222"/>
      <c r="D832" s="219"/>
      <c r="E832" s="238"/>
      <c r="F832" s="222"/>
      <c r="H832" s="7"/>
      <c r="I832" s="422"/>
      <c r="J832" s="93"/>
      <c r="K832" s="9"/>
      <c r="L832" s="9"/>
      <c r="M832" s="9"/>
      <c r="N832" s="9"/>
      <c r="O832" s="9"/>
      <c r="P832" s="906"/>
      <c r="Q832" s="907"/>
      <c r="R832" s="907"/>
      <c r="S832" s="907"/>
      <c r="T832" s="907"/>
      <c r="U832" s="907"/>
      <c r="V832" s="907"/>
      <c r="W832" s="907"/>
      <c r="X832" s="907"/>
      <c r="Y832" s="907"/>
      <c r="Z832" s="907"/>
      <c r="AA832" s="908"/>
      <c r="AB832" s="909"/>
      <c r="AC832" s="909"/>
      <c r="AD832" s="909"/>
      <c r="AE832" s="908"/>
      <c r="AF832" s="909"/>
      <c r="AG832" s="909"/>
      <c r="AH832" s="908"/>
    </row>
    <row r="833" spans="2:34" ht="12.75" customHeight="1" x14ac:dyDescent="0.25">
      <c r="B833" s="222"/>
      <c r="C833" s="222"/>
      <c r="D833" s="219"/>
      <c r="E833" s="238"/>
      <c r="F833" s="222"/>
      <c r="H833" s="7"/>
      <c r="I833" s="422"/>
      <c r="J833" s="93"/>
      <c r="K833" s="9"/>
      <c r="L833" s="9"/>
      <c r="M833" s="9"/>
      <c r="N833" s="9"/>
      <c r="O833" s="9"/>
      <c r="P833" s="906"/>
      <c r="Q833" s="907"/>
      <c r="R833" s="907"/>
      <c r="S833" s="907"/>
      <c r="T833" s="907"/>
      <c r="U833" s="907"/>
      <c r="V833" s="907"/>
      <c r="W833" s="907"/>
      <c r="X833" s="907"/>
      <c r="Y833" s="907"/>
      <c r="Z833" s="907"/>
      <c r="AA833" s="908"/>
      <c r="AB833" s="909"/>
      <c r="AC833" s="909"/>
      <c r="AD833" s="909"/>
      <c r="AE833" s="908"/>
      <c r="AF833" s="909"/>
      <c r="AG833" s="909"/>
      <c r="AH833" s="908"/>
    </row>
    <row r="834" spans="2:34" ht="12.75" customHeight="1" x14ac:dyDescent="0.25">
      <c r="B834" s="222"/>
      <c r="C834" s="222"/>
      <c r="D834" s="219"/>
      <c r="E834" s="238"/>
      <c r="F834" s="222"/>
      <c r="H834" s="7"/>
      <c r="I834" s="422"/>
      <c r="J834" s="93"/>
      <c r="K834" s="9"/>
      <c r="L834" s="9"/>
      <c r="M834" s="9"/>
      <c r="N834" s="9"/>
      <c r="O834" s="9"/>
      <c r="P834" s="906"/>
      <c r="Q834" s="907"/>
      <c r="R834" s="907"/>
      <c r="S834" s="907"/>
      <c r="T834" s="907"/>
      <c r="U834" s="907"/>
      <c r="V834" s="907"/>
      <c r="W834" s="907"/>
      <c r="X834" s="907"/>
      <c r="Y834" s="907"/>
      <c r="Z834" s="907"/>
      <c r="AA834" s="908"/>
      <c r="AB834" s="909"/>
      <c r="AC834" s="909"/>
      <c r="AD834" s="909"/>
      <c r="AE834" s="908"/>
      <c r="AF834" s="909"/>
      <c r="AG834" s="909"/>
      <c r="AH834" s="908"/>
    </row>
    <row r="835" spans="2:34" ht="12.75" customHeight="1" x14ac:dyDescent="0.25">
      <c r="B835" s="222"/>
      <c r="C835" s="222"/>
      <c r="D835" s="219"/>
      <c r="E835" s="238"/>
      <c r="F835" s="222"/>
      <c r="H835" s="7"/>
      <c r="I835" s="422"/>
      <c r="J835" s="93"/>
      <c r="K835" s="9"/>
      <c r="L835" s="9"/>
      <c r="M835" s="9"/>
      <c r="N835" s="9"/>
      <c r="O835" s="9"/>
      <c r="P835" s="906"/>
      <c r="Q835" s="907"/>
      <c r="R835" s="907"/>
      <c r="S835" s="907"/>
      <c r="T835" s="907"/>
      <c r="U835" s="907"/>
      <c r="V835" s="907"/>
      <c r="W835" s="907"/>
      <c r="X835" s="907"/>
      <c r="Y835" s="907"/>
      <c r="Z835" s="907"/>
      <c r="AA835" s="908"/>
      <c r="AB835" s="909"/>
      <c r="AC835" s="909"/>
      <c r="AD835" s="909"/>
      <c r="AE835" s="908"/>
      <c r="AF835" s="909"/>
      <c r="AG835" s="909"/>
      <c r="AH835" s="908"/>
    </row>
    <row r="836" spans="2:34" ht="12.75" customHeight="1" x14ac:dyDescent="0.25">
      <c r="B836" s="222"/>
      <c r="C836" s="222"/>
      <c r="D836" s="219"/>
      <c r="E836" s="238"/>
      <c r="F836" s="222"/>
      <c r="H836" s="7"/>
      <c r="I836" s="422"/>
      <c r="J836" s="93"/>
      <c r="K836" s="9"/>
      <c r="L836" s="9"/>
      <c r="M836" s="9"/>
      <c r="N836" s="9"/>
      <c r="O836" s="9"/>
      <c r="P836" s="906"/>
      <c r="Q836" s="907"/>
      <c r="R836" s="907"/>
      <c r="S836" s="907"/>
      <c r="T836" s="907"/>
      <c r="U836" s="907"/>
      <c r="V836" s="907"/>
      <c r="W836" s="907"/>
      <c r="X836" s="907"/>
      <c r="Y836" s="907"/>
      <c r="Z836" s="907"/>
      <c r="AA836" s="908"/>
      <c r="AB836" s="909"/>
      <c r="AC836" s="909"/>
      <c r="AD836" s="909"/>
      <c r="AE836" s="908"/>
      <c r="AF836" s="909"/>
      <c r="AG836" s="909"/>
      <c r="AH836" s="908"/>
    </row>
    <row r="837" spans="2:34" ht="12.75" customHeight="1" x14ac:dyDescent="0.25">
      <c r="B837" s="222"/>
      <c r="C837" s="222"/>
      <c r="D837" s="219"/>
      <c r="E837" s="238"/>
      <c r="F837" s="222"/>
      <c r="H837" s="7"/>
      <c r="I837" s="422"/>
      <c r="J837" s="93"/>
      <c r="K837" s="9"/>
      <c r="L837" s="9"/>
      <c r="M837" s="9"/>
      <c r="N837" s="9"/>
      <c r="O837" s="9"/>
      <c r="P837" s="906"/>
      <c r="Q837" s="907"/>
      <c r="R837" s="907"/>
      <c r="S837" s="907"/>
      <c r="T837" s="907"/>
      <c r="U837" s="907"/>
      <c r="V837" s="907"/>
      <c r="W837" s="907"/>
      <c r="X837" s="907"/>
      <c r="Y837" s="907"/>
      <c r="Z837" s="907"/>
      <c r="AA837" s="908"/>
      <c r="AB837" s="909"/>
      <c r="AC837" s="909"/>
      <c r="AD837" s="909"/>
      <c r="AE837" s="908"/>
      <c r="AF837" s="909"/>
      <c r="AG837" s="909"/>
      <c r="AH837" s="908"/>
    </row>
    <row r="838" spans="2:34" ht="12.75" customHeight="1" x14ac:dyDescent="0.25">
      <c r="B838" s="222"/>
      <c r="C838" s="222"/>
      <c r="D838" s="219"/>
      <c r="E838" s="238"/>
      <c r="F838" s="222"/>
      <c r="H838" s="7"/>
      <c r="I838" s="422"/>
      <c r="J838" s="93"/>
      <c r="K838" s="9"/>
      <c r="L838" s="9"/>
      <c r="M838" s="9"/>
      <c r="N838" s="9"/>
      <c r="O838" s="9"/>
      <c r="P838" s="906"/>
      <c r="Q838" s="907"/>
      <c r="R838" s="907"/>
      <c r="S838" s="907"/>
      <c r="T838" s="907"/>
      <c r="U838" s="907"/>
      <c r="V838" s="907"/>
      <c r="W838" s="907"/>
      <c r="X838" s="907"/>
      <c r="Y838" s="907"/>
      <c r="Z838" s="907"/>
      <c r="AA838" s="908"/>
      <c r="AB838" s="909"/>
      <c r="AC838" s="909"/>
      <c r="AD838" s="909"/>
      <c r="AE838" s="908"/>
      <c r="AF838" s="909"/>
      <c r="AG838" s="909"/>
      <c r="AH838" s="908"/>
    </row>
    <row r="839" spans="2:34" ht="12.75" customHeight="1" x14ac:dyDescent="0.25">
      <c r="B839" s="222"/>
      <c r="C839" s="222"/>
      <c r="D839" s="219"/>
      <c r="E839" s="238"/>
      <c r="F839" s="222"/>
      <c r="H839" s="7"/>
      <c r="I839" s="422"/>
      <c r="J839" s="93"/>
      <c r="K839" s="9"/>
      <c r="L839" s="9"/>
      <c r="M839" s="9"/>
      <c r="N839" s="9"/>
      <c r="O839" s="9"/>
      <c r="P839" s="906"/>
      <c r="Q839" s="907"/>
      <c r="R839" s="907"/>
      <c r="S839" s="907"/>
      <c r="T839" s="907"/>
      <c r="U839" s="907"/>
      <c r="V839" s="907"/>
      <c r="W839" s="907"/>
      <c r="X839" s="907"/>
      <c r="Y839" s="907"/>
      <c r="Z839" s="907"/>
      <c r="AA839" s="908"/>
      <c r="AB839" s="909"/>
      <c r="AC839" s="909"/>
      <c r="AD839" s="909"/>
      <c r="AE839" s="908"/>
      <c r="AF839" s="909"/>
      <c r="AG839" s="909"/>
      <c r="AH839" s="908"/>
    </row>
    <row r="840" spans="2:34" ht="12.75" customHeight="1" x14ac:dyDescent="0.25">
      <c r="B840" s="222"/>
      <c r="C840" s="222"/>
      <c r="D840" s="219"/>
      <c r="E840" s="238"/>
      <c r="F840" s="222"/>
      <c r="H840" s="7"/>
      <c r="I840" s="422"/>
      <c r="J840" s="93"/>
      <c r="K840" s="9"/>
      <c r="L840" s="9"/>
      <c r="M840" s="9"/>
      <c r="N840" s="9"/>
      <c r="O840" s="9"/>
      <c r="P840" s="906"/>
      <c r="Q840" s="907"/>
      <c r="R840" s="907"/>
      <c r="S840" s="907"/>
      <c r="T840" s="907"/>
      <c r="U840" s="907"/>
      <c r="V840" s="907"/>
      <c r="W840" s="907"/>
      <c r="X840" s="907"/>
      <c r="Y840" s="907"/>
      <c r="Z840" s="907"/>
      <c r="AA840" s="908"/>
      <c r="AB840" s="909"/>
      <c r="AC840" s="909"/>
      <c r="AD840" s="909"/>
      <c r="AE840" s="908"/>
      <c r="AF840" s="909"/>
      <c r="AG840" s="909"/>
      <c r="AH840" s="908"/>
    </row>
    <row r="841" spans="2:34" ht="12.75" customHeight="1" x14ac:dyDescent="0.25">
      <c r="B841" s="222"/>
      <c r="C841" s="222"/>
      <c r="D841" s="219"/>
      <c r="E841" s="238"/>
      <c r="F841" s="222"/>
      <c r="H841" s="7"/>
      <c r="I841" s="422"/>
      <c r="J841" s="93"/>
      <c r="K841" s="9"/>
      <c r="L841" s="9"/>
      <c r="M841" s="9"/>
      <c r="N841" s="9"/>
      <c r="O841" s="9"/>
      <c r="P841" s="906"/>
      <c r="Q841" s="907"/>
      <c r="R841" s="907"/>
      <c r="S841" s="907"/>
      <c r="T841" s="907"/>
      <c r="U841" s="907"/>
      <c r="V841" s="907"/>
      <c r="W841" s="907"/>
      <c r="X841" s="907"/>
      <c r="Y841" s="907"/>
      <c r="Z841" s="907"/>
      <c r="AA841" s="908"/>
      <c r="AB841" s="909"/>
      <c r="AC841" s="909"/>
      <c r="AD841" s="909"/>
      <c r="AE841" s="908"/>
      <c r="AF841" s="909"/>
      <c r="AG841" s="909"/>
      <c r="AH841" s="908"/>
    </row>
    <row r="842" spans="2:34" ht="12.75" customHeight="1" x14ac:dyDescent="0.25">
      <c r="B842" s="222"/>
      <c r="C842" s="222"/>
      <c r="D842" s="219"/>
      <c r="E842" s="238"/>
      <c r="F842" s="222"/>
      <c r="H842" s="7"/>
      <c r="I842" s="422"/>
      <c r="J842" s="93"/>
      <c r="K842" s="9"/>
      <c r="L842" s="9"/>
      <c r="M842" s="9"/>
      <c r="N842" s="9"/>
      <c r="O842" s="9"/>
      <c r="P842" s="906"/>
      <c r="Q842" s="907"/>
      <c r="R842" s="907"/>
      <c r="S842" s="907"/>
      <c r="T842" s="907"/>
      <c r="U842" s="907"/>
      <c r="V842" s="907"/>
      <c r="W842" s="907"/>
      <c r="X842" s="907"/>
      <c r="Y842" s="907"/>
      <c r="Z842" s="907"/>
      <c r="AA842" s="908"/>
      <c r="AB842" s="909"/>
      <c r="AC842" s="909"/>
      <c r="AD842" s="909"/>
      <c r="AE842" s="908"/>
      <c r="AF842" s="909"/>
      <c r="AG842" s="909"/>
      <c r="AH842" s="908"/>
    </row>
    <row r="843" spans="2:34" ht="12.75" customHeight="1" x14ac:dyDescent="0.25">
      <c r="B843" s="222"/>
      <c r="C843" s="222"/>
      <c r="D843" s="219"/>
      <c r="E843" s="238"/>
      <c r="F843" s="222"/>
      <c r="H843" s="7"/>
      <c r="I843" s="422"/>
      <c r="J843" s="93"/>
      <c r="K843" s="9"/>
      <c r="L843" s="9"/>
      <c r="M843" s="9"/>
      <c r="N843" s="9"/>
      <c r="O843" s="9"/>
      <c r="P843" s="906"/>
      <c r="Q843" s="907"/>
      <c r="R843" s="907"/>
      <c r="S843" s="907"/>
      <c r="T843" s="907"/>
      <c r="U843" s="907"/>
      <c r="V843" s="907"/>
      <c r="W843" s="907"/>
      <c r="X843" s="907"/>
      <c r="Y843" s="907"/>
      <c r="Z843" s="907"/>
      <c r="AA843" s="908"/>
      <c r="AB843" s="909"/>
      <c r="AC843" s="909"/>
      <c r="AD843" s="909"/>
      <c r="AE843" s="908"/>
      <c r="AF843" s="909"/>
      <c r="AG843" s="909"/>
      <c r="AH843" s="908"/>
    </row>
    <row r="844" spans="2:34" ht="12.75" customHeight="1" x14ac:dyDescent="0.25">
      <c r="B844" s="222"/>
      <c r="C844" s="222"/>
      <c r="D844" s="219"/>
      <c r="E844" s="238"/>
      <c r="F844" s="222"/>
      <c r="H844" s="7"/>
      <c r="I844" s="422"/>
      <c r="J844" s="93"/>
      <c r="K844" s="9"/>
      <c r="L844" s="9"/>
      <c r="M844" s="9"/>
      <c r="N844" s="9"/>
      <c r="O844" s="9"/>
      <c r="P844" s="906"/>
      <c r="Q844" s="907"/>
      <c r="R844" s="907"/>
      <c r="S844" s="907"/>
      <c r="T844" s="907"/>
      <c r="U844" s="907"/>
      <c r="V844" s="907"/>
      <c r="W844" s="907"/>
      <c r="X844" s="907"/>
      <c r="Y844" s="907"/>
      <c r="Z844" s="907"/>
      <c r="AA844" s="908"/>
      <c r="AB844" s="909"/>
      <c r="AC844" s="909"/>
      <c r="AD844" s="909"/>
      <c r="AE844" s="908"/>
      <c r="AF844" s="909"/>
      <c r="AG844" s="909"/>
      <c r="AH844" s="908"/>
    </row>
    <row r="845" spans="2:34" ht="12.75" customHeight="1" x14ac:dyDescent="0.25">
      <c r="B845" s="222"/>
      <c r="C845" s="222"/>
      <c r="D845" s="219"/>
      <c r="E845" s="238"/>
      <c r="F845" s="222"/>
      <c r="H845" s="7"/>
      <c r="I845" s="422"/>
      <c r="J845" s="93"/>
      <c r="K845" s="9"/>
      <c r="L845" s="9"/>
      <c r="M845" s="9"/>
      <c r="N845" s="9"/>
      <c r="O845" s="9"/>
      <c r="P845" s="906"/>
      <c r="Q845" s="907"/>
      <c r="R845" s="907"/>
      <c r="S845" s="907"/>
      <c r="T845" s="907"/>
      <c r="U845" s="907"/>
      <c r="V845" s="907"/>
      <c r="W845" s="907"/>
      <c r="X845" s="907"/>
      <c r="Y845" s="907"/>
      <c r="Z845" s="907"/>
      <c r="AA845" s="908"/>
      <c r="AB845" s="909"/>
      <c r="AC845" s="909"/>
      <c r="AD845" s="909"/>
      <c r="AE845" s="908"/>
      <c r="AF845" s="909"/>
      <c r="AG845" s="909"/>
      <c r="AH845" s="908"/>
    </row>
    <row r="846" spans="2:34" ht="12.75" customHeight="1" x14ac:dyDescent="0.25">
      <c r="B846" s="222"/>
      <c r="C846" s="222"/>
      <c r="D846" s="219"/>
      <c r="E846" s="238"/>
      <c r="F846" s="222"/>
      <c r="H846" s="7"/>
      <c r="I846" s="422"/>
      <c r="J846" s="93"/>
      <c r="K846" s="9"/>
      <c r="L846" s="9"/>
      <c r="M846" s="9"/>
      <c r="N846" s="9"/>
      <c r="O846" s="9"/>
      <c r="P846" s="906"/>
      <c r="Q846" s="907"/>
      <c r="R846" s="907"/>
      <c r="S846" s="907"/>
      <c r="T846" s="907"/>
      <c r="U846" s="907"/>
      <c r="V846" s="907"/>
      <c r="W846" s="907"/>
      <c r="X846" s="907"/>
      <c r="Y846" s="907"/>
      <c r="Z846" s="907"/>
      <c r="AA846" s="908"/>
      <c r="AB846" s="909"/>
      <c r="AC846" s="909"/>
      <c r="AD846" s="909"/>
      <c r="AE846" s="908"/>
      <c r="AF846" s="909"/>
      <c r="AG846" s="909"/>
      <c r="AH846" s="908"/>
    </row>
    <row r="847" spans="2:34" ht="12.75" customHeight="1" x14ac:dyDescent="0.25">
      <c r="B847" s="222"/>
      <c r="C847" s="222"/>
      <c r="D847" s="219"/>
      <c r="E847" s="238"/>
      <c r="F847" s="222"/>
      <c r="H847" s="7"/>
      <c r="I847" s="422"/>
      <c r="J847" s="93"/>
      <c r="K847" s="9"/>
      <c r="L847" s="9"/>
      <c r="M847" s="9"/>
      <c r="N847" s="9"/>
      <c r="O847" s="9"/>
      <c r="P847" s="906"/>
      <c r="Q847" s="907"/>
      <c r="R847" s="907"/>
      <c r="S847" s="907"/>
      <c r="T847" s="907"/>
      <c r="U847" s="907"/>
      <c r="V847" s="907"/>
      <c r="W847" s="907"/>
      <c r="X847" s="907"/>
      <c r="Y847" s="907"/>
      <c r="Z847" s="907"/>
      <c r="AA847" s="908"/>
      <c r="AB847" s="909"/>
      <c r="AC847" s="909"/>
      <c r="AD847" s="909"/>
      <c r="AE847" s="908"/>
      <c r="AF847" s="909"/>
      <c r="AG847" s="909"/>
      <c r="AH847" s="908"/>
    </row>
    <row r="848" spans="2:34" ht="12.75" customHeight="1" x14ac:dyDescent="0.25">
      <c r="B848" s="222"/>
      <c r="C848" s="222"/>
      <c r="D848" s="219"/>
      <c r="E848" s="238"/>
      <c r="F848" s="222"/>
      <c r="H848" s="7"/>
      <c r="I848" s="422"/>
      <c r="J848" s="93"/>
      <c r="K848" s="9"/>
      <c r="L848" s="9"/>
      <c r="M848" s="9"/>
      <c r="N848" s="9"/>
      <c r="O848" s="9"/>
      <c r="P848" s="906"/>
      <c r="Q848" s="907"/>
      <c r="R848" s="907"/>
      <c r="S848" s="907"/>
      <c r="T848" s="907"/>
      <c r="U848" s="907"/>
      <c r="V848" s="907"/>
      <c r="W848" s="907"/>
      <c r="X848" s="907"/>
      <c r="Y848" s="907"/>
      <c r="Z848" s="907"/>
      <c r="AA848" s="908"/>
      <c r="AB848" s="909"/>
      <c r="AC848" s="909"/>
      <c r="AD848" s="909"/>
      <c r="AE848" s="908"/>
      <c r="AF848" s="909"/>
      <c r="AG848" s="909"/>
      <c r="AH848" s="908"/>
    </row>
    <row r="849" spans="2:34" ht="12.75" customHeight="1" x14ac:dyDescent="0.25">
      <c r="B849" s="222"/>
      <c r="C849" s="222"/>
      <c r="D849" s="219"/>
      <c r="E849" s="238"/>
      <c r="F849" s="222"/>
      <c r="H849" s="7"/>
      <c r="I849" s="422"/>
      <c r="J849" s="93"/>
      <c r="K849" s="9"/>
      <c r="L849" s="9"/>
      <c r="M849" s="9"/>
      <c r="N849" s="9"/>
      <c r="O849" s="9"/>
      <c r="P849" s="906"/>
      <c r="Q849" s="907"/>
      <c r="R849" s="907"/>
      <c r="S849" s="907"/>
      <c r="T849" s="907"/>
      <c r="U849" s="907"/>
      <c r="V849" s="907"/>
      <c r="W849" s="907"/>
      <c r="X849" s="907"/>
      <c r="Y849" s="907"/>
      <c r="Z849" s="907"/>
      <c r="AA849" s="908"/>
      <c r="AB849" s="909"/>
      <c r="AC849" s="909"/>
      <c r="AD849" s="909"/>
      <c r="AE849" s="908"/>
      <c r="AF849" s="909"/>
      <c r="AG849" s="909"/>
      <c r="AH849" s="908"/>
    </row>
    <row r="850" spans="2:34" ht="12.75" customHeight="1" x14ac:dyDescent="0.25">
      <c r="B850" s="222"/>
      <c r="C850" s="222"/>
      <c r="D850" s="219"/>
      <c r="E850" s="238"/>
      <c r="F850" s="222"/>
      <c r="H850" s="7"/>
      <c r="I850" s="422"/>
      <c r="J850" s="93"/>
      <c r="K850" s="9"/>
      <c r="L850" s="9"/>
      <c r="M850" s="9"/>
      <c r="N850" s="9"/>
      <c r="O850" s="9"/>
      <c r="P850" s="906"/>
      <c r="Q850" s="907"/>
      <c r="R850" s="907"/>
      <c r="S850" s="907"/>
      <c r="T850" s="907"/>
      <c r="U850" s="907"/>
      <c r="V850" s="907"/>
      <c r="W850" s="907"/>
      <c r="X850" s="907"/>
      <c r="Y850" s="907"/>
      <c r="Z850" s="907"/>
      <c r="AA850" s="908"/>
      <c r="AB850" s="909"/>
      <c r="AC850" s="909"/>
      <c r="AD850" s="909"/>
      <c r="AE850" s="908"/>
      <c r="AF850" s="909"/>
      <c r="AG850" s="909"/>
      <c r="AH850" s="908"/>
    </row>
    <row r="851" spans="2:34" ht="12.75" customHeight="1" x14ac:dyDescent="0.25">
      <c r="B851" s="222"/>
      <c r="C851" s="222"/>
      <c r="D851" s="219"/>
      <c r="E851" s="238"/>
      <c r="F851" s="222"/>
      <c r="H851" s="7"/>
      <c r="I851" s="422"/>
      <c r="J851" s="93"/>
      <c r="K851" s="9"/>
      <c r="L851" s="9"/>
      <c r="M851" s="9"/>
      <c r="N851" s="9"/>
      <c r="O851" s="9"/>
      <c r="P851" s="906"/>
      <c r="Q851" s="907"/>
      <c r="R851" s="907"/>
      <c r="S851" s="907"/>
      <c r="T851" s="907"/>
      <c r="U851" s="907"/>
      <c r="V851" s="907"/>
      <c r="W851" s="907"/>
      <c r="X851" s="907"/>
      <c r="Y851" s="907"/>
      <c r="Z851" s="907"/>
      <c r="AA851" s="908"/>
      <c r="AB851" s="909"/>
      <c r="AC851" s="909"/>
      <c r="AD851" s="909"/>
      <c r="AE851" s="908"/>
      <c r="AF851" s="909"/>
      <c r="AG851" s="909"/>
      <c r="AH851" s="908"/>
    </row>
    <row r="852" spans="2:34" ht="12.75" customHeight="1" x14ac:dyDescent="0.25">
      <c r="B852" s="222"/>
      <c r="C852" s="222"/>
      <c r="D852" s="219"/>
      <c r="E852" s="238"/>
      <c r="F852" s="222"/>
      <c r="H852" s="7"/>
      <c r="I852" s="422"/>
      <c r="J852" s="93"/>
      <c r="K852" s="9"/>
      <c r="L852" s="9"/>
      <c r="M852" s="9"/>
      <c r="N852" s="9"/>
      <c r="O852" s="9"/>
      <c r="P852" s="906"/>
      <c r="Q852" s="907"/>
      <c r="R852" s="907"/>
      <c r="S852" s="907"/>
      <c r="T852" s="907"/>
      <c r="U852" s="907"/>
      <c r="V852" s="907"/>
      <c r="W852" s="907"/>
      <c r="X852" s="907"/>
      <c r="Y852" s="907"/>
      <c r="Z852" s="907"/>
      <c r="AA852" s="908"/>
      <c r="AB852" s="909"/>
      <c r="AC852" s="909"/>
      <c r="AD852" s="909"/>
      <c r="AE852" s="908"/>
      <c r="AF852" s="909"/>
      <c r="AG852" s="909"/>
      <c r="AH852" s="908"/>
    </row>
    <row r="853" spans="2:34" ht="12.75" customHeight="1" x14ac:dyDescent="0.25">
      <c r="B853" s="222"/>
      <c r="C853" s="222"/>
      <c r="D853" s="219"/>
      <c r="E853" s="238"/>
      <c r="F853" s="222"/>
      <c r="H853" s="7"/>
      <c r="I853" s="422"/>
      <c r="J853" s="93"/>
      <c r="K853" s="9"/>
      <c r="L853" s="9"/>
      <c r="M853" s="9"/>
      <c r="N853" s="9"/>
      <c r="O853" s="9"/>
      <c r="P853" s="906"/>
      <c r="Q853" s="907"/>
      <c r="R853" s="907"/>
      <c r="S853" s="907"/>
      <c r="T853" s="907"/>
      <c r="U853" s="907"/>
      <c r="V853" s="907"/>
      <c r="W853" s="907"/>
      <c r="X853" s="907"/>
      <c r="Y853" s="907"/>
      <c r="Z853" s="907"/>
      <c r="AA853" s="908"/>
      <c r="AB853" s="909"/>
      <c r="AC853" s="909"/>
      <c r="AD853" s="909"/>
      <c r="AE853" s="908"/>
      <c r="AF853" s="909"/>
      <c r="AG853" s="909"/>
      <c r="AH853" s="908"/>
    </row>
    <row r="854" spans="2:34" ht="12.75" customHeight="1" x14ac:dyDescent="0.25">
      <c r="B854" s="222"/>
      <c r="C854" s="222"/>
      <c r="D854" s="219"/>
      <c r="E854" s="238"/>
      <c r="F854" s="222"/>
      <c r="H854" s="7"/>
      <c r="I854" s="422"/>
      <c r="J854" s="93"/>
      <c r="K854" s="9"/>
      <c r="L854" s="9"/>
      <c r="M854" s="9"/>
      <c r="N854" s="9"/>
      <c r="O854" s="9"/>
      <c r="P854" s="906"/>
      <c r="Q854" s="907"/>
      <c r="R854" s="907"/>
      <c r="S854" s="907"/>
      <c r="T854" s="907"/>
      <c r="U854" s="907"/>
      <c r="V854" s="907"/>
      <c r="W854" s="907"/>
      <c r="X854" s="907"/>
      <c r="Y854" s="907"/>
      <c r="Z854" s="907"/>
      <c r="AA854" s="908"/>
      <c r="AB854" s="909"/>
      <c r="AC854" s="909"/>
      <c r="AD854" s="909"/>
      <c r="AE854" s="908"/>
      <c r="AF854" s="909"/>
      <c r="AG854" s="909"/>
      <c r="AH854" s="908"/>
    </row>
    <row r="855" spans="2:34" ht="12.75" customHeight="1" x14ac:dyDescent="0.25">
      <c r="B855" s="222"/>
      <c r="C855" s="222"/>
      <c r="D855" s="219"/>
      <c r="E855" s="238"/>
      <c r="F855" s="222"/>
      <c r="H855" s="7"/>
      <c r="I855" s="422"/>
      <c r="J855" s="93"/>
      <c r="K855" s="9"/>
      <c r="L855" s="9"/>
      <c r="M855" s="9"/>
      <c r="N855" s="9"/>
      <c r="O855" s="9"/>
      <c r="P855" s="906"/>
      <c r="Q855" s="907"/>
      <c r="R855" s="907"/>
      <c r="S855" s="907"/>
      <c r="T855" s="907"/>
      <c r="U855" s="907"/>
      <c r="V855" s="907"/>
      <c r="W855" s="907"/>
      <c r="X855" s="907"/>
      <c r="Y855" s="907"/>
      <c r="Z855" s="907"/>
      <c r="AA855" s="908"/>
      <c r="AB855" s="909"/>
      <c r="AC855" s="909"/>
      <c r="AD855" s="909"/>
      <c r="AE855" s="908"/>
      <c r="AF855" s="909"/>
      <c r="AG855" s="909"/>
      <c r="AH855" s="908"/>
    </row>
    <row r="856" spans="2:34" ht="12.75" customHeight="1" x14ac:dyDescent="0.25">
      <c r="B856" s="222"/>
      <c r="C856" s="222"/>
      <c r="D856" s="219"/>
      <c r="E856" s="238"/>
      <c r="F856" s="222"/>
      <c r="H856" s="7"/>
      <c r="I856" s="422"/>
      <c r="J856" s="93"/>
      <c r="K856" s="9"/>
      <c r="L856" s="9"/>
      <c r="M856" s="9"/>
      <c r="N856" s="9"/>
      <c r="O856" s="9"/>
      <c r="P856" s="906"/>
      <c r="Q856" s="907"/>
      <c r="R856" s="907"/>
      <c r="S856" s="907"/>
      <c r="T856" s="907"/>
      <c r="U856" s="907"/>
      <c r="V856" s="907"/>
      <c r="W856" s="907"/>
      <c r="X856" s="907"/>
      <c r="Y856" s="907"/>
      <c r="Z856" s="907"/>
      <c r="AA856" s="908"/>
      <c r="AB856" s="909"/>
      <c r="AC856" s="909"/>
      <c r="AD856" s="909"/>
      <c r="AE856" s="908"/>
      <c r="AF856" s="909"/>
      <c r="AG856" s="909"/>
      <c r="AH856" s="908"/>
    </row>
    <row r="857" spans="2:34" ht="12.75" customHeight="1" x14ac:dyDescent="0.25">
      <c r="B857" s="222"/>
      <c r="C857" s="222"/>
      <c r="D857" s="219"/>
      <c r="E857" s="238"/>
      <c r="F857" s="222"/>
      <c r="H857" s="7"/>
      <c r="I857" s="422"/>
      <c r="J857" s="93"/>
      <c r="K857" s="9"/>
      <c r="L857" s="9"/>
      <c r="M857" s="9"/>
      <c r="N857" s="9"/>
      <c r="O857" s="9"/>
      <c r="P857" s="906"/>
      <c r="Q857" s="907"/>
      <c r="R857" s="907"/>
      <c r="S857" s="907"/>
      <c r="T857" s="907"/>
      <c r="U857" s="907"/>
      <c r="V857" s="907"/>
      <c r="W857" s="907"/>
      <c r="X857" s="907"/>
      <c r="Y857" s="907"/>
      <c r="Z857" s="907"/>
      <c r="AA857" s="908"/>
      <c r="AB857" s="909"/>
      <c r="AC857" s="909"/>
      <c r="AD857" s="909"/>
      <c r="AE857" s="908"/>
      <c r="AF857" s="909"/>
      <c r="AG857" s="909"/>
      <c r="AH857" s="908"/>
    </row>
    <row r="858" spans="2:34" ht="12.75" customHeight="1" x14ac:dyDescent="0.25">
      <c r="B858" s="222"/>
      <c r="C858" s="222"/>
      <c r="D858" s="219"/>
      <c r="E858" s="238"/>
      <c r="F858" s="222"/>
      <c r="H858" s="7"/>
      <c r="I858" s="422"/>
      <c r="J858" s="93"/>
      <c r="K858" s="9"/>
      <c r="L858" s="9"/>
      <c r="M858" s="9"/>
      <c r="N858" s="9"/>
      <c r="O858" s="9"/>
      <c r="P858" s="906"/>
      <c r="Q858" s="907"/>
      <c r="R858" s="907"/>
      <c r="S858" s="907"/>
      <c r="T858" s="907"/>
      <c r="U858" s="907"/>
      <c r="V858" s="907"/>
      <c r="W858" s="907"/>
      <c r="X858" s="907"/>
      <c r="Y858" s="907"/>
      <c r="Z858" s="907"/>
      <c r="AA858" s="908"/>
      <c r="AB858" s="909"/>
      <c r="AC858" s="909"/>
      <c r="AD858" s="909"/>
      <c r="AE858" s="908"/>
      <c r="AF858" s="909"/>
      <c r="AG858" s="909"/>
      <c r="AH858" s="908"/>
    </row>
    <row r="859" spans="2:34" ht="12.75" customHeight="1" x14ac:dyDescent="0.25">
      <c r="B859" s="222"/>
      <c r="C859" s="222"/>
      <c r="D859" s="219"/>
      <c r="E859" s="238"/>
      <c r="F859" s="222"/>
      <c r="H859" s="7"/>
      <c r="I859" s="422"/>
      <c r="J859" s="93"/>
      <c r="K859" s="9"/>
      <c r="L859" s="9"/>
      <c r="M859" s="9"/>
      <c r="N859" s="9"/>
      <c r="O859" s="9"/>
      <c r="P859" s="906"/>
      <c r="Q859" s="907"/>
      <c r="R859" s="907"/>
      <c r="S859" s="907"/>
      <c r="T859" s="907"/>
      <c r="U859" s="907"/>
      <c r="V859" s="907"/>
      <c r="W859" s="907"/>
      <c r="X859" s="907"/>
      <c r="Y859" s="907"/>
      <c r="Z859" s="907"/>
      <c r="AA859" s="908"/>
      <c r="AB859" s="909"/>
      <c r="AC859" s="909"/>
      <c r="AD859" s="909"/>
      <c r="AE859" s="908"/>
      <c r="AF859" s="909"/>
      <c r="AG859" s="909"/>
      <c r="AH859" s="908"/>
    </row>
    <row r="860" spans="2:34" ht="12.75" customHeight="1" x14ac:dyDescent="0.25">
      <c r="B860" s="222"/>
      <c r="C860" s="222"/>
      <c r="D860" s="219"/>
      <c r="E860" s="238"/>
      <c r="F860" s="222"/>
      <c r="H860" s="7"/>
      <c r="I860" s="422"/>
      <c r="J860" s="93"/>
      <c r="K860" s="9"/>
      <c r="L860" s="9"/>
      <c r="M860" s="9"/>
      <c r="N860" s="9"/>
      <c r="O860" s="9"/>
      <c r="P860" s="906"/>
      <c r="Q860" s="907"/>
      <c r="R860" s="907"/>
      <c r="S860" s="907"/>
      <c r="T860" s="907"/>
      <c r="U860" s="907"/>
      <c r="V860" s="907"/>
      <c r="W860" s="907"/>
      <c r="X860" s="907"/>
      <c r="Y860" s="907"/>
      <c r="Z860" s="907"/>
      <c r="AA860" s="908"/>
      <c r="AB860" s="909"/>
      <c r="AC860" s="909"/>
      <c r="AD860" s="909"/>
      <c r="AE860" s="908"/>
      <c r="AF860" s="909"/>
      <c r="AG860" s="909"/>
      <c r="AH860" s="908"/>
    </row>
    <row r="861" spans="2:34" ht="12.75" customHeight="1" x14ac:dyDescent="0.25">
      <c r="B861" s="222"/>
      <c r="C861" s="222"/>
      <c r="D861" s="219"/>
      <c r="E861" s="238"/>
      <c r="F861" s="222"/>
      <c r="H861" s="7"/>
      <c r="I861" s="422"/>
      <c r="J861" s="93"/>
      <c r="K861" s="9"/>
      <c r="L861" s="9"/>
      <c r="M861" s="9"/>
      <c r="N861" s="9"/>
      <c r="O861" s="9"/>
      <c r="P861" s="906"/>
      <c r="Q861" s="907"/>
      <c r="R861" s="907"/>
      <c r="S861" s="907"/>
      <c r="T861" s="907"/>
      <c r="U861" s="907"/>
      <c r="V861" s="907"/>
      <c r="W861" s="907"/>
      <c r="X861" s="907"/>
      <c r="Y861" s="907"/>
      <c r="Z861" s="907"/>
      <c r="AA861" s="908"/>
      <c r="AB861" s="909"/>
      <c r="AC861" s="909"/>
      <c r="AD861" s="909"/>
      <c r="AE861" s="908"/>
      <c r="AF861" s="909"/>
      <c r="AG861" s="909"/>
      <c r="AH861" s="908"/>
    </row>
    <row r="862" spans="2:34" ht="12.75" customHeight="1" x14ac:dyDescent="0.25">
      <c r="B862" s="222"/>
      <c r="C862" s="222"/>
      <c r="D862" s="219"/>
      <c r="E862" s="238"/>
      <c r="F862" s="222"/>
      <c r="H862" s="7"/>
      <c r="I862" s="422"/>
      <c r="J862" s="93"/>
      <c r="K862" s="9"/>
      <c r="L862" s="9"/>
      <c r="M862" s="9"/>
      <c r="N862" s="9"/>
      <c r="O862" s="9"/>
      <c r="P862" s="906"/>
      <c r="Q862" s="907"/>
      <c r="R862" s="907"/>
      <c r="S862" s="907"/>
      <c r="T862" s="907"/>
      <c r="U862" s="907"/>
      <c r="V862" s="907"/>
      <c r="W862" s="907"/>
      <c r="X862" s="907"/>
      <c r="Y862" s="907"/>
      <c r="Z862" s="907"/>
      <c r="AA862" s="908"/>
      <c r="AB862" s="909"/>
      <c r="AC862" s="909"/>
      <c r="AD862" s="909"/>
      <c r="AE862" s="908"/>
      <c r="AF862" s="909"/>
      <c r="AG862" s="909"/>
      <c r="AH862" s="908"/>
    </row>
    <row r="863" spans="2:34" ht="12.75" customHeight="1" x14ac:dyDescent="0.25">
      <c r="B863" s="222"/>
      <c r="C863" s="222"/>
      <c r="D863" s="219"/>
      <c r="E863" s="238"/>
      <c r="F863" s="222"/>
      <c r="H863" s="7"/>
      <c r="I863" s="422"/>
      <c r="J863" s="93"/>
      <c r="K863" s="9"/>
      <c r="L863" s="9"/>
      <c r="M863" s="9"/>
      <c r="N863" s="9"/>
      <c r="O863" s="9"/>
      <c r="P863" s="906"/>
      <c r="Q863" s="907"/>
      <c r="R863" s="907"/>
      <c r="S863" s="907"/>
      <c r="T863" s="907"/>
      <c r="U863" s="907"/>
      <c r="V863" s="907"/>
      <c r="W863" s="907"/>
      <c r="X863" s="907"/>
      <c r="Y863" s="907"/>
      <c r="Z863" s="907"/>
      <c r="AA863" s="908"/>
      <c r="AB863" s="909"/>
      <c r="AC863" s="909"/>
      <c r="AD863" s="909"/>
      <c r="AE863" s="908"/>
      <c r="AF863" s="909"/>
      <c r="AG863" s="909"/>
      <c r="AH863" s="908"/>
    </row>
    <row r="864" spans="2:34" ht="12.75" customHeight="1" x14ac:dyDescent="0.25">
      <c r="B864" s="222"/>
      <c r="C864" s="222"/>
      <c r="D864" s="219"/>
      <c r="E864" s="238"/>
      <c r="F864" s="222"/>
      <c r="H864" s="7"/>
      <c r="I864" s="422"/>
      <c r="J864" s="93"/>
      <c r="K864" s="9"/>
      <c r="L864" s="9"/>
      <c r="M864" s="9"/>
      <c r="N864" s="9"/>
      <c r="O864" s="9"/>
      <c r="P864" s="906"/>
      <c r="Q864" s="907"/>
      <c r="R864" s="907"/>
      <c r="S864" s="907"/>
      <c r="T864" s="907"/>
      <c r="U864" s="907"/>
      <c r="V864" s="907"/>
      <c r="W864" s="907"/>
      <c r="X864" s="907"/>
      <c r="Y864" s="907"/>
      <c r="Z864" s="907"/>
      <c r="AA864" s="908"/>
      <c r="AB864" s="909"/>
      <c r="AC864" s="909"/>
      <c r="AD864" s="909"/>
      <c r="AE864" s="908"/>
      <c r="AF864" s="909"/>
      <c r="AG864" s="909"/>
      <c r="AH864" s="908"/>
    </row>
    <row r="865" spans="2:34" ht="12.75" customHeight="1" x14ac:dyDescent="0.25">
      <c r="B865" s="222"/>
      <c r="C865" s="222"/>
      <c r="D865" s="219"/>
      <c r="E865" s="238"/>
      <c r="F865" s="222"/>
      <c r="H865" s="7"/>
      <c r="I865" s="422"/>
      <c r="J865" s="93"/>
      <c r="K865" s="9"/>
      <c r="L865" s="9"/>
      <c r="M865" s="9"/>
      <c r="N865" s="9"/>
      <c r="O865" s="9"/>
      <c r="P865" s="906"/>
      <c r="Q865" s="907"/>
      <c r="R865" s="907"/>
      <c r="S865" s="907"/>
      <c r="T865" s="907"/>
      <c r="U865" s="907"/>
      <c r="V865" s="907"/>
      <c r="W865" s="907"/>
      <c r="X865" s="907"/>
      <c r="Y865" s="907"/>
      <c r="Z865" s="907"/>
      <c r="AA865" s="908"/>
      <c r="AB865" s="909"/>
      <c r="AC865" s="909"/>
      <c r="AD865" s="909"/>
      <c r="AE865" s="908"/>
      <c r="AF865" s="909"/>
      <c r="AG865" s="909"/>
      <c r="AH865" s="908"/>
    </row>
    <row r="866" spans="2:34" ht="12.75" customHeight="1" x14ac:dyDescent="0.25">
      <c r="B866" s="222"/>
      <c r="C866" s="222"/>
      <c r="D866" s="219"/>
      <c r="E866" s="238"/>
      <c r="F866" s="222"/>
      <c r="H866" s="7"/>
      <c r="I866" s="422"/>
      <c r="J866" s="93"/>
      <c r="K866" s="9"/>
      <c r="L866" s="9"/>
      <c r="M866" s="9"/>
      <c r="N866" s="9"/>
      <c r="O866" s="9"/>
      <c r="P866" s="906"/>
      <c r="Q866" s="907"/>
      <c r="R866" s="907"/>
      <c r="S866" s="907"/>
      <c r="T866" s="907"/>
      <c r="U866" s="907"/>
      <c r="V866" s="907"/>
      <c r="W866" s="907"/>
      <c r="X866" s="907"/>
      <c r="Y866" s="907"/>
      <c r="Z866" s="907"/>
      <c r="AA866" s="908"/>
      <c r="AB866" s="909"/>
      <c r="AC866" s="909"/>
      <c r="AD866" s="909"/>
      <c r="AE866" s="908"/>
      <c r="AF866" s="909"/>
      <c r="AG866" s="909"/>
      <c r="AH866" s="908"/>
    </row>
    <row r="867" spans="2:34" ht="12.75" customHeight="1" x14ac:dyDescent="0.25">
      <c r="B867" s="222"/>
      <c r="C867" s="222"/>
      <c r="D867" s="219"/>
      <c r="E867" s="238"/>
      <c r="F867" s="222"/>
      <c r="H867" s="7"/>
      <c r="I867" s="422"/>
      <c r="J867" s="93"/>
      <c r="K867" s="9"/>
      <c r="L867" s="9"/>
      <c r="M867" s="9"/>
      <c r="N867" s="9"/>
      <c r="O867" s="9"/>
      <c r="P867" s="906"/>
      <c r="Q867" s="907"/>
      <c r="R867" s="907"/>
      <c r="S867" s="907"/>
      <c r="T867" s="907"/>
      <c r="U867" s="907"/>
      <c r="V867" s="907"/>
      <c r="W867" s="907"/>
      <c r="X867" s="907"/>
      <c r="Y867" s="907"/>
      <c r="Z867" s="907"/>
      <c r="AA867" s="908"/>
      <c r="AB867" s="909"/>
      <c r="AC867" s="909"/>
      <c r="AD867" s="909"/>
      <c r="AE867" s="908"/>
      <c r="AF867" s="909"/>
      <c r="AG867" s="909"/>
      <c r="AH867" s="908"/>
    </row>
    <row r="868" spans="2:34" ht="12.75" customHeight="1" x14ac:dyDescent="0.25">
      <c r="B868" s="222"/>
      <c r="C868" s="222"/>
      <c r="D868" s="219"/>
      <c r="E868" s="238"/>
      <c r="F868" s="222"/>
      <c r="H868" s="7"/>
      <c r="I868" s="422"/>
      <c r="J868" s="93"/>
      <c r="K868" s="9"/>
      <c r="L868" s="9"/>
      <c r="M868" s="9"/>
      <c r="N868" s="9"/>
      <c r="O868" s="9"/>
      <c r="P868" s="906"/>
      <c r="Q868" s="907"/>
      <c r="R868" s="907"/>
      <c r="S868" s="907"/>
      <c r="T868" s="907"/>
      <c r="U868" s="907"/>
      <c r="V868" s="907"/>
      <c r="W868" s="907"/>
      <c r="X868" s="907"/>
      <c r="Y868" s="907"/>
      <c r="Z868" s="907"/>
      <c r="AA868" s="908"/>
      <c r="AB868" s="909"/>
      <c r="AC868" s="909"/>
      <c r="AD868" s="909"/>
      <c r="AE868" s="908"/>
      <c r="AF868" s="909"/>
      <c r="AG868" s="909"/>
      <c r="AH868" s="908"/>
    </row>
    <row r="869" spans="2:34" ht="12.75" customHeight="1" x14ac:dyDescent="0.25">
      <c r="B869" s="222"/>
      <c r="C869" s="222"/>
      <c r="D869" s="219"/>
      <c r="E869" s="238"/>
      <c r="F869" s="222"/>
      <c r="H869" s="7"/>
      <c r="I869" s="422"/>
      <c r="J869" s="93"/>
      <c r="K869" s="9"/>
      <c r="L869" s="9"/>
      <c r="M869" s="9"/>
      <c r="N869" s="9"/>
      <c r="O869" s="9"/>
      <c r="P869" s="906"/>
      <c r="Q869" s="907"/>
      <c r="R869" s="907"/>
      <c r="S869" s="907"/>
      <c r="T869" s="907"/>
      <c r="U869" s="907"/>
      <c r="V869" s="907"/>
      <c r="W869" s="907"/>
      <c r="X869" s="907"/>
      <c r="Y869" s="907"/>
      <c r="Z869" s="907"/>
      <c r="AA869" s="908"/>
      <c r="AB869" s="909"/>
      <c r="AC869" s="909"/>
      <c r="AD869" s="909"/>
      <c r="AE869" s="908"/>
      <c r="AF869" s="909"/>
      <c r="AG869" s="909"/>
      <c r="AH869" s="908"/>
    </row>
    <row r="870" spans="2:34" ht="12.75" customHeight="1" x14ac:dyDescent="0.25">
      <c r="B870" s="222"/>
      <c r="C870" s="222"/>
      <c r="D870" s="219"/>
      <c r="E870" s="238"/>
      <c r="F870" s="222"/>
      <c r="H870" s="7"/>
      <c r="I870" s="422"/>
      <c r="J870" s="93"/>
      <c r="K870" s="9"/>
      <c r="L870" s="9"/>
      <c r="M870" s="9"/>
      <c r="N870" s="9"/>
      <c r="O870" s="9"/>
      <c r="P870" s="906"/>
      <c r="Q870" s="907"/>
      <c r="R870" s="907"/>
      <c r="S870" s="907"/>
      <c r="T870" s="907"/>
      <c r="U870" s="907"/>
      <c r="V870" s="907"/>
      <c r="W870" s="907"/>
      <c r="X870" s="907"/>
      <c r="Y870" s="907"/>
      <c r="Z870" s="907"/>
      <c r="AA870" s="908"/>
      <c r="AB870" s="909"/>
      <c r="AC870" s="909"/>
      <c r="AD870" s="909"/>
      <c r="AE870" s="908"/>
      <c r="AF870" s="909"/>
      <c r="AG870" s="909"/>
      <c r="AH870" s="908"/>
    </row>
    <row r="871" spans="2:34" ht="12.75" customHeight="1" x14ac:dyDescent="0.25">
      <c r="B871" s="222"/>
      <c r="C871" s="222"/>
      <c r="D871" s="219"/>
      <c r="E871" s="238"/>
      <c r="F871" s="222"/>
      <c r="H871" s="7"/>
      <c r="I871" s="422"/>
      <c r="J871" s="93"/>
      <c r="K871" s="9"/>
      <c r="L871" s="9"/>
      <c r="M871" s="9"/>
      <c r="N871" s="9"/>
      <c r="O871" s="9"/>
      <c r="P871" s="906"/>
      <c r="Q871" s="907"/>
      <c r="R871" s="907"/>
      <c r="S871" s="907"/>
      <c r="T871" s="907"/>
      <c r="U871" s="907"/>
      <c r="V871" s="907"/>
      <c r="W871" s="907"/>
      <c r="X871" s="907"/>
      <c r="Y871" s="907"/>
      <c r="Z871" s="907"/>
      <c r="AA871" s="908"/>
      <c r="AB871" s="909"/>
      <c r="AC871" s="909"/>
      <c r="AD871" s="909"/>
      <c r="AE871" s="908"/>
      <c r="AF871" s="909"/>
      <c r="AG871" s="909"/>
      <c r="AH871" s="908"/>
    </row>
    <row r="872" spans="2:34" ht="12.75" customHeight="1" x14ac:dyDescent="0.25">
      <c r="B872" s="222"/>
      <c r="C872" s="222"/>
      <c r="D872" s="219"/>
      <c r="E872" s="238"/>
      <c r="F872" s="222"/>
      <c r="H872" s="7"/>
      <c r="I872" s="422"/>
      <c r="J872" s="93"/>
      <c r="K872" s="9"/>
      <c r="L872" s="9"/>
      <c r="M872" s="9"/>
      <c r="N872" s="9"/>
      <c r="O872" s="9"/>
      <c r="P872" s="906"/>
      <c r="Q872" s="907"/>
      <c r="R872" s="907"/>
      <c r="S872" s="907"/>
      <c r="T872" s="907"/>
      <c r="U872" s="907"/>
      <c r="V872" s="907"/>
      <c r="W872" s="907"/>
      <c r="X872" s="907"/>
      <c r="Y872" s="907"/>
      <c r="Z872" s="907"/>
      <c r="AA872" s="908"/>
      <c r="AB872" s="909"/>
      <c r="AC872" s="909"/>
      <c r="AD872" s="909"/>
      <c r="AE872" s="908"/>
      <c r="AF872" s="909"/>
      <c r="AG872" s="909"/>
      <c r="AH872" s="908"/>
    </row>
    <row r="873" spans="2:34" ht="12.75" customHeight="1" x14ac:dyDescent="0.25">
      <c r="B873" s="222"/>
      <c r="C873" s="222"/>
      <c r="D873" s="219"/>
      <c r="E873" s="238"/>
      <c r="F873" s="222"/>
      <c r="H873" s="7"/>
      <c r="I873" s="422"/>
      <c r="J873" s="93"/>
      <c r="K873" s="9"/>
      <c r="L873" s="9"/>
      <c r="M873" s="9"/>
      <c r="N873" s="9"/>
      <c r="O873" s="9"/>
      <c r="P873" s="906"/>
      <c r="Q873" s="907"/>
      <c r="R873" s="907"/>
      <c r="S873" s="907"/>
      <c r="T873" s="907"/>
      <c r="U873" s="907"/>
      <c r="V873" s="907"/>
      <c r="W873" s="907"/>
      <c r="X873" s="907"/>
      <c r="Y873" s="907"/>
      <c r="Z873" s="907"/>
      <c r="AA873" s="908"/>
      <c r="AB873" s="909"/>
      <c r="AC873" s="909"/>
      <c r="AD873" s="909"/>
      <c r="AE873" s="908"/>
      <c r="AF873" s="909"/>
      <c r="AG873" s="909"/>
      <c r="AH873" s="908"/>
    </row>
    <row r="874" spans="2:34" ht="12.75" customHeight="1" x14ac:dyDescent="0.25">
      <c r="B874" s="222"/>
      <c r="C874" s="222"/>
      <c r="D874" s="219"/>
      <c r="E874" s="238"/>
      <c r="F874" s="222"/>
      <c r="H874" s="7"/>
      <c r="I874" s="422"/>
      <c r="J874" s="93"/>
      <c r="K874" s="9"/>
      <c r="L874" s="9"/>
      <c r="M874" s="9"/>
      <c r="N874" s="9"/>
      <c r="O874" s="9"/>
      <c r="P874" s="906"/>
      <c r="Q874" s="907"/>
      <c r="R874" s="907"/>
      <c r="S874" s="907"/>
      <c r="T874" s="907"/>
      <c r="U874" s="907"/>
      <c r="V874" s="907"/>
      <c r="W874" s="907"/>
      <c r="X874" s="907"/>
      <c r="Y874" s="907"/>
      <c r="Z874" s="907"/>
      <c r="AA874" s="908"/>
      <c r="AB874" s="909"/>
      <c r="AC874" s="909"/>
      <c r="AD874" s="909"/>
      <c r="AE874" s="908"/>
      <c r="AF874" s="909"/>
      <c r="AG874" s="909"/>
      <c r="AH874" s="908"/>
    </row>
    <row r="875" spans="2:34" ht="12.75" customHeight="1" x14ac:dyDescent="0.25">
      <c r="B875" s="222"/>
      <c r="C875" s="222"/>
      <c r="D875" s="219"/>
      <c r="E875" s="238"/>
      <c r="F875" s="222"/>
      <c r="H875" s="7"/>
      <c r="I875" s="422"/>
      <c r="J875" s="93"/>
      <c r="K875" s="9"/>
      <c r="L875" s="9"/>
      <c r="M875" s="9"/>
      <c r="N875" s="9"/>
      <c r="O875" s="9"/>
      <c r="P875" s="906"/>
      <c r="Q875" s="907"/>
      <c r="R875" s="907"/>
      <c r="S875" s="907"/>
      <c r="T875" s="907"/>
      <c r="U875" s="907"/>
      <c r="V875" s="907"/>
      <c r="W875" s="907"/>
      <c r="X875" s="907"/>
      <c r="Y875" s="907"/>
      <c r="Z875" s="907"/>
      <c r="AA875" s="908"/>
      <c r="AB875" s="909"/>
      <c r="AC875" s="909"/>
      <c r="AD875" s="909"/>
      <c r="AE875" s="908"/>
      <c r="AF875" s="909"/>
      <c r="AG875" s="909"/>
      <c r="AH875" s="908"/>
    </row>
    <row r="876" spans="2:34" ht="12.75" customHeight="1" x14ac:dyDescent="0.25">
      <c r="B876" s="222"/>
      <c r="C876" s="222"/>
      <c r="D876" s="219"/>
      <c r="E876" s="238"/>
      <c r="F876" s="222"/>
      <c r="H876" s="7"/>
      <c r="I876" s="422"/>
      <c r="J876" s="93"/>
      <c r="K876" s="9"/>
      <c r="L876" s="9"/>
      <c r="M876" s="9"/>
      <c r="N876" s="9"/>
      <c r="O876" s="9"/>
      <c r="P876" s="906"/>
      <c r="Q876" s="907"/>
      <c r="R876" s="907"/>
      <c r="S876" s="907"/>
      <c r="T876" s="907"/>
      <c r="U876" s="907"/>
      <c r="V876" s="907"/>
      <c r="W876" s="907"/>
      <c r="X876" s="907"/>
      <c r="Y876" s="907"/>
      <c r="Z876" s="907"/>
      <c r="AA876" s="908"/>
      <c r="AB876" s="909"/>
      <c r="AC876" s="909"/>
      <c r="AD876" s="909"/>
      <c r="AE876" s="908"/>
      <c r="AF876" s="909"/>
      <c r="AG876" s="909"/>
      <c r="AH876" s="908"/>
    </row>
    <row r="877" spans="2:34" ht="12.75" customHeight="1" x14ac:dyDescent="0.25">
      <c r="B877" s="222"/>
      <c r="C877" s="222"/>
      <c r="D877" s="219"/>
      <c r="E877" s="238"/>
      <c r="F877" s="222"/>
      <c r="H877" s="7"/>
      <c r="I877" s="422"/>
      <c r="J877" s="93"/>
      <c r="K877" s="9"/>
      <c r="L877" s="9"/>
      <c r="M877" s="9"/>
      <c r="N877" s="9"/>
      <c r="O877" s="9"/>
      <c r="P877" s="906"/>
      <c r="Q877" s="907"/>
      <c r="R877" s="907"/>
      <c r="S877" s="907"/>
      <c r="T877" s="907"/>
      <c r="U877" s="907"/>
      <c r="V877" s="907"/>
      <c r="W877" s="907"/>
      <c r="X877" s="907"/>
      <c r="Y877" s="907"/>
      <c r="Z877" s="907"/>
      <c r="AA877" s="908"/>
      <c r="AB877" s="909"/>
      <c r="AC877" s="909"/>
      <c r="AD877" s="909"/>
      <c r="AE877" s="908"/>
      <c r="AF877" s="909"/>
      <c r="AG877" s="909"/>
      <c r="AH877" s="908"/>
    </row>
    <row r="878" spans="2:34" ht="12.75" customHeight="1" x14ac:dyDescent="0.25">
      <c r="B878" s="222"/>
      <c r="C878" s="222"/>
      <c r="D878" s="219"/>
      <c r="E878" s="238"/>
      <c r="F878" s="222"/>
      <c r="H878" s="7"/>
      <c r="I878" s="422"/>
      <c r="J878" s="93"/>
      <c r="K878" s="9"/>
      <c r="L878" s="9"/>
      <c r="M878" s="9"/>
      <c r="N878" s="9"/>
      <c r="O878" s="9"/>
      <c r="P878" s="906"/>
      <c r="Q878" s="907"/>
      <c r="R878" s="907"/>
      <c r="S878" s="907"/>
      <c r="T878" s="907"/>
      <c r="U878" s="907"/>
      <c r="V878" s="907"/>
      <c r="W878" s="907"/>
      <c r="X878" s="907"/>
      <c r="Y878" s="907"/>
      <c r="Z878" s="907"/>
      <c r="AA878" s="908"/>
      <c r="AB878" s="909"/>
      <c r="AC878" s="909"/>
      <c r="AD878" s="909"/>
      <c r="AE878" s="908"/>
      <c r="AF878" s="909"/>
      <c r="AG878" s="909"/>
      <c r="AH878" s="908"/>
    </row>
    <row r="879" spans="2:34" ht="12.75" customHeight="1" x14ac:dyDescent="0.25">
      <c r="B879" s="222"/>
      <c r="C879" s="222"/>
      <c r="D879" s="219"/>
      <c r="E879" s="238"/>
      <c r="F879" s="222"/>
      <c r="H879" s="7"/>
      <c r="I879" s="422"/>
      <c r="J879" s="93"/>
      <c r="K879" s="9"/>
      <c r="L879" s="9"/>
      <c r="M879" s="9"/>
      <c r="N879" s="9"/>
      <c r="O879" s="9"/>
      <c r="P879" s="906"/>
      <c r="Q879" s="907"/>
      <c r="R879" s="907"/>
      <c r="S879" s="907"/>
      <c r="T879" s="907"/>
      <c r="U879" s="907"/>
      <c r="V879" s="907"/>
      <c r="W879" s="907"/>
      <c r="X879" s="907"/>
      <c r="Y879" s="907"/>
      <c r="Z879" s="907"/>
      <c r="AA879" s="908"/>
      <c r="AB879" s="909"/>
      <c r="AC879" s="909"/>
      <c r="AD879" s="909"/>
      <c r="AE879" s="908"/>
      <c r="AF879" s="909"/>
      <c r="AG879" s="909"/>
      <c r="AH879" s="908"/>
    </row>
    <row r="880" spans="2:34" ht="12.75" customHeight="1" x14ac:dyDescent="0.25">
      <c r="B880" s="222"/>
      <c r="C880" s="222"/>
      <c r="D880" s="219"/>
      <c r="E880" s="238"/>
      <c r="F880" s="222"/>
      <c r="H880" s="7"/>
      <c r="I880" s="422"/>
      <c r="J880" s="93"/>
      <c r="K880" s="9"/>
      <c r="L880" s="9"/>
      <c r="M880" s="9"/>
      <c r="N880" s="9"/>
      <c r="O880" s="9"/>
      <c r="P880" s="906"/>
      <c r="Q880" s="907"/>
      <c r="R880" s="907"/>
      <c r="S880" s="907"/>
      <c r="T880" s="907"/>
      <c r="U880" s="907"/>
      <c r="V880" s="907"/>
      <c r="W880" s="907"/>
      <c r="X880" s="907"/>
      <c r="Y880" s="907"/>
      <c r="Z880" s="907"/>
      <c r="AA880" s="908"/>
      <c r="AB880" s="909"/>
      <c r="AC880" s="909"/>
      <c r="AD880" s="909"/>
      <c r="AE880" s="908"/>
      <c r="AF880" s="909"/>
      <c r="AG880" s="909"/>
      <c r="AH880" s="908"/>
    </row>
    <row r="881" spans="2:34" ht="12.75" customHeight="1" x14ac:dyDescent="0.25">
      <c r="B881" s="222"/>
      <c r="C881" s="222"/>
      <c r="D881" s="219"/>
      <c r="E881" s="238"/>
      <c r="F881" s="222"/>
      <c r="H881" s="7"/>
      <c r="I881" s="422"/>
      <c r="J881" s="93"/>
      <c r="K881" s="9"/>
      <c r="L881" s="9"/>
      <c r="M881" s="9"/>
      <c r="N881" s="9"/>
      <c r="O881" s="9"/>
      <c r="P881" s="906"/>
      <c r="Q881" s="907"/>
      <c r="R881" s="907"/>
      <c r="S881" s="907"/>
      <c r="T881" s="907"/>
      <c r="U881" s="907"/>
      <c r="V881" s="907"/>
      <c r="W881" s="907"/>
      <c r="X881" s="907"/>
      <c r="Y881" s="907"/>
      <c r="Z881" s="907"/>
      <c r="AA881" s="908"/>
      <c r="AB881" s="909"/>
      <c r="AC881" s="909"/>
      <c r="AD881" s="909"/>
      <c r="AE881" s="908"/>
      <c r="AF881" s="909"/>
      <c r="AG881" s="909"/>
      <c r="AH881" s="908"/>
    </row>
    <row r="882" spans="2:34" ht="12.75" customHeight="1" x14ac:dyDescent="0.25">
      <c r="B882" s="222"/>
      <c r="C882" s="222"/>
      <c r="D882" s="219"/>
      <c r="E882" s="238"/>
      <c r="F882" s="222"/>
      <c r="H882" s="7"/>
      <c r="I882" s="422"/>
      <c r="J882" s="93"/>
      <c r="K882" s="9"/>
      <c r="L882" s="9"/>
      <c r="M882" s="9"/>
      <c r="N882" s="9"/>
      <c r="O882" s="9"/>
      <c r="P882" s="906"/>
      <c r="Q882" s="907"/>
      <c r="R882" s="907"/>
      <c r="S882" s="907"/>
      <c r="T882" s="907"/>
      <c r="U882" s="907"/>
      <c r="V882" s="907"/>
      <c r="W882" s="907"/>
      <c r="X882" s="907"/>
      <c r="Y882" s="907"/>
      <c r="Z882" s="907"/>
      <c r="AA882" s="908"/>
      <c r="AB882" s="909"/>
      <c r="AC882" s="909"/>
      <c r="AD882" s="909"/>
      <c r="AE882" s="908"/>
      <c r="AF882" s="909"/>
      <c r="AG882" s="909"/>
      <c r="AH882" s="908"/>
    </row>
    <row r="883" spans="2:34" ht="12.75" customHeight="1" x14ac:dyDescent="0.25">
      <c r="B883" s="222"/>
      <c r="C883" s="222"/>
      <c r="D883" s="219"/>
      <c r="E883" s="238"/>
      <c r="F883" s="222"/>
      <c r="H883" s="7"/>
      <c r="I883" s="422"/>
      <c r="J883" s="93"/>
      <c r="K883" s="9"/>
      <c r="L883" s="9"/>
      <c r="M883" s="9"/>
      <c r="N883" s="9"/>
      <c r="O883" s="9"/>
      <c r="P883" s="906"/>
      <c r="Q883" s="907"/>
      <c r="R883" s="907"/>
      <c r="S883" s="907"/>
      <c r="T883" s="907"/>
      <c r="U883" s="907"/>
      <c r="V883" s="907"/>
      <c r="W883" s="907"/>
      <c r="X883" s="907"/>
      <c r="Y883" s="907"/>
      <c r="Z883" s="907"/>
      <c r="AA883" s="908"/>
      <c r="AB883" s="909"/>
      <c r="AC883" s="909"/>
      <c r="AD883" s="909"/>
      <c r="AE883" s="908"/>
      <c r="AF883" s="909"/>
      <c r="AG883" s="909"/>
      <c r="AH883" s="908"/>
    </row>
    <row r="884" spans="2:34" ht="12.75" customHeight="1" x14ac:dyDescent="0.25">
      <c r="B884" s="222"/>
      <c r="C884" s="222"/>
      <c r="D884" s="219"/>
      <c r="E884" s="238"/>
      <c r="F884" s="222"/>
      <c r="H884" s="7"/>
      <c r="I884" s="422"/>
      <c r="J884" s="93"/>
      <c r="K884" s="9"/>
      <c r="L884" s="9"/>
      <c r="M884" s="9"/>
      <c r="N884" s="9"/>
      <c r="O884" s="9"/>
      <c r="P884" s="906"/>
      <c r="Q884" s="907"/>
      <c r="R884" s="907"/>
      <c r="S884" s="907"/>
      <c r="T884" s="907"/>
      <c r="U884" s="907"/>
      <c r="V884" s="907"/>
      <c r="W884" s="907"/>
      <c r="X884" s="907"/>
      <c r="Y884" s="907"/>
      <c r="Z884" s="907"/>
      <c r="AA884" s="908"/>
      <c r="AB884" s="909"/>
      <c r="AC884" s="909"/>
      <c r="AD884" s="909"/>
      <c r="AE884" s="908"/>
      <c r="AF884" s="909"/>
      <c r="AG884" s="909"/>
      <c r="AH884" s="908"/>
    </row>
    <row r="885" spans="2:34" ht="12.75" customHeight="1" x14ac:dyDescent="0.25">
      <c r="B885" s="222"/>
      <c r="C885" s="222"/>
      <c r="D885" s="219"/>
      <c r="E885" s="238"/>
      <c r="F885" s="222"/>
      <c r="H885" s="7"/>
      <c r="I885" s="422"/>
      <c r="J885" s="93"/>
      <c r="K885" s="9"/>
      <c r="L885" s="9"/>
      <c r="M885" s="9"/>
      <c r="N885" s="9"/>
      <c r="O885" s="9"/>
      <c r="P885" s="906"/>
      <c r="Q885" s="907"/>
      <c r="R885" s="907"/>
      <c r="S885" s="907"/>
      <c r="T885" s="907"/>
      <c r="U885" s="907"/>
      <c r="V885" s="907"/>
      <c r="W885" s="907"/>
      <c r="X885" s="907"/>
      <c r="Y885" s="907"/>
      <c r="Z885" s="907"/>
      <c r="AA885" s="908"/>
      <c r="AB885" s="909"/>
      <c r="AC885" s="909"/>
      <c r="AD885" s="909"/>
      <c r="AE885" s="908"/>
      <c r="AF885" s="909"/>
      <c r="AG885" s="909"/>
      <c r="AH885" s="908"/>
    </row>
    <row r="886" spans="2:34" ht="12.75" customHeight="1" x14ac:dyDescent="0.25">
      <c r="B886" s="222"/>
      <c r="C886" s="222"/>
      <c r="D886" s="219"/>
      <c r="E886" s="238"/>
      <c r="F886" s="222"/>
      <c r="H886" s="7"/>
      <c r="I886" s="422"/>
      <c r="J886" s="93"/>
      <c r="K886" s="9"/>
      <c r="L886" s="9"/>
      <c r="M886" s="9"/>
      <c r="N886" s="9"/>
      <c r="O886" s="9"/>
      <c r="P886" s="906"/>
      <c r="Q886" s="907"/>
      <c r="R886" s="907"/>
      <c r="S886" s="907"/>
      <c r="T886" s="908"/>
      <c r="U886" s="907"/>
      <c r="V886" s="907"/>
      <c r="W886" s="907"/>
      <c r="X886" s="907"/>
      <c r="Y886" s="907"/>
      <c r="Z886" s="907"/>
      <c r="AA886" s="908"/>
      <c r="AB886" s="909"/>
      <c r="AC886" s="909"/>
      <c r="AD886" s="909"/>
      <c r="AE886" s="908"/>
      <c r="AF886" s="909"/>
      <c r="AG886" s="909"/>
      <c r="AH886" s="908"/>
    </row>
    <row r="887" spans="2:34" ht="12.75" customHeight="1" x14ac:dyDescent="0.25">
      <c r="B887" s="222"/>
      <c r="C887" s="222"/>
      <c r="D887" s="219"/>
      <c r="E887" s="238"/>
      <c r="F887" s="222"/>
      <c r="H887" s="7"/>
      <c r="I887" s="422"/>
      <c r="J887" s="93"/>
      <c r="K887" s="9"/>
      <c r="L887" s="9"/>
      <c r="M887" s="9"/>
      <c r="N887" s="9"/>
      <c r="O887" s="9"/>
      <c r="P887" s="906"/>
      <c r="Q887" s="907"/>
      <c r="R887" s="907"/>
      <c r="S887" s="907"/>
      <c r="T887" s="908"/>
      <c r="U887" s="907"/>
      <c r="V887" s="907"/>
      <c r="W887" s="907"/>
      <c r="X887" s="907"/>
      <c r="Y887" s="907"/>
      <c r="Z887" s="907"/>
      <c r="AA887" s="908"/>
      <c r="AB887" s="909"/>
      <c r="AC887" s="909"/>
      <c r="AD887" s="909"/>
      <c r="AE887" s="908"/>
      <c r="AF887" s="909"/>
      <c r="AG887" s="909"/>
      <c r="AH887" s="908"/>
    </row>
    <row r="888" spans="2:34" ht="12.75" customHeight="1" x14ac:dyDescent="0.25">
      <c r="B888" s="222"/>
      <c r="C888" s="222"/>
      <c r="D888" s="219"/>
      <c r="E888" s="238"/>
      <c r="F888" s="222"/>
      <c r="H888" s="7"/>
      <c r="I888" s="422"/>
      <c r="J888" s="93"/>
      <c r="K888" s="9"/>
      <c r="L888" s="9"/>
      <c r="M888" s="9"/>
      <c r="N888" s="9"/>
      <c r="O888" s="9"/>
      <c r="P888" s="906"/>
      <c r="Q888" s="907"/>
      <c r="R888" s="907"/>
      <c r="S888" s="907"/>
      <c r="T888" s="908"/>
      <c r="U888" s="907"/>
      <c r="V888" s="907"/>
      <c r="W888" s="907"/>
      <c r="X888" s="907"/>
      <c r="Y888" s="907"/>
      <c r="Z888" s="907"/>
      <c r="AA888" s="908"/>
      <c r="AB888" s="909"/>
      <c r="AC888" s="909"/>
      <c r="AD888" s="909"/>
      <c r="AE888" s="908"/>
      <c r="AF888" s="909"/>
      <c r="AG888" s="909"/>
      <c r="AH888" s="908"/>
    </row>
    <row r="889" spans="2:34" ht="12.75" customHeight="1" x14ac:dyDescent="0.25">
      <c r="B889" s="222"/>
      <c r="C889" s="222"/>
      <c r="D889" s="219"/>
      <c r="E889" s="238"/>
      <c r="F889" s="222"/>
      <c r="H889" s="7"/>
      <c r="I889" s="422"/>
      <c r="J889" s="93"/>
      <c r="K889" s="9"/>
      <c r="L889" s="9"/>
      <c r="M889" s="9"/>
      <c r="N889" s="9"/>
      <c r="O889" s="9"/>
      <c r="P889" s="906"/>
      <c r="Q889" s="907"/>
      <c r="R889" s="907"/>
      <c r="S889" s="907"/>
      <c r="T889" s="908"/>
      <c r="U889" s="907"/>
      <c r="V889" s="907"/>
      <c r="W889" s="907"/>
      <c r="X889" s="907"/>
      <c r="Y889" s="907"/>
      <c r="Z889" s="907"/>
      <c r="AA889" s="908"/>
      <c r="AB889" s="909"/>
      <c r="AC889" s="909"/>
      <c r="AD889" s="909"/>
      <c r="AE889" s="908"/>
      <c r="AF889" s="909"/>
      <c r="AG889" s="909"/>
      <c r="AH889" s="908"/>
    </row>
    <row r="890" spans="2:34" ht="12.75" customHeight="1" x14ac:dyDescent="0.25">
      <c r="B890" s="222"/>
      <c r="C890" s="222"/>
      <c r="D890" s="219"/>
      <c r="E890" s="238"/>
      <c r="F890" s="222"/>
      <c r="H890" s="7"/>
      <c r="I890" s="422"/>
      <c r="J890" s="93"/>
      <c r="K890" s="9"/>
      <c r="L890" s="9"/>
      <c r="M890" s="9"/>
      <c r="N890" s="9"/>
      <c r="O890" s="9"/>
      <c r="P890" s="906"/>
      <c r="Q890" s="907"/>
      <c r="R890" s="907"/>
      <c r="S890" s="907"/>
      <c r="T890" s="908"/>
      <c r="U890" s="907"/>
      <c r="V890" s="907"/>
      <c r="W890" s="907"/>
      <c r="X890" s="907"/>
      <c r="Y890" s="907"/>
      <c r="Z890" s="907"/>
      <c r="AA890" s="908"/>
      <c r="AB890" s="909"/>
      <c r="AC890" s="909"/>
      <c r="AD890" s="909"/>
      <c r="AE890" s="908"/>
      <c r="AF890" s="909"/>
      <c r="AG890" s="909"/>
      <c r="AH890" s="908"/>
    </row>
    <row r="891" spans="2:34" ht="12.75" customHeight="1" x14ac:dyDescent="0.25">
      <c r="B891" s="222"/>
      <c r="C891" s="222"/>
      <c r="D891" s="219"/>
      <c r="E891" s="238"/>
      <c r="F891" s="222"/>
      <c r="H891" s="7"/>
      <c r="I891" s="422"/>
      <c r="J891" s="93"/>
      <c r="K891" s="9"/>
      <c r="L891" s="9"/>
      <c r="M891" s="2"/>
      <c r="N891" s="2"/>
      <c r="O891" s="2"/>
      <c r="P891" s="908"/>
      <c r="Q891" s="908"/>
      <c r="R891" s="908"/>
      <c r="S891" s="908"/>
      <c r="T891" s="908"/>
      <c r="U891" s="908"/>
      <c r="V891" s="908"/>
      <c r="W891" s="908"/>
      <c r="X891" s="908"/>
      <c r="Y891" s="908"/>
      <c r="Z891" s="908"/>
      <c r="AA891" s="908"/>
      <c r="AB891" s="909"/>
      <c r="AC891" s="909"/>
      <c r="AD891" s="909"/>
      <c r="AE891" s="908"/>
      <c r="AF891" s="909"/>
      <c r="AG891" s="909"/>
      <c r="AH891" s="908"/>
    </row>
    <row r="892" spans="2:34" ht="12.75" customHeight="1" x14ac:dyDescent="0.25">
      <c r="B892" s="222"/>
      <c r="C892" s="222"/>
      <c r="D892" s="219"/>
      <c r="E892" s="238"/>
      <c r="F892" s="222"/>
      <c r="H892" s="7"/>
      <c r="I892" s="422"/>
      <c r="J892" s="93"/>
      <c r="K892" s="9"/>
      <c r="L892" s="9"/>
      <c r="M892" s="2"/>
      <c r="N892" s="2"/>
      <c r="O892" s="2"/>
      <c r="P892" s="908"/>
      <c r="Q892" s="908"/>
      <c r="R892" s="908"/>
      <c r="S892" s="908"/>
      <c r="T892" s="908"/>
      <c r="U892" s="908"/>
      <c r="V892" s="908"/>
      <c r="W892" s="908"/>
      <c r="X892" s="908"/>
      <c r="Y892" s="908"/>
      <c r="Z892" s="908"/>
      <c r="AA892" s="908"/>
      <c r="AB892" s="909"/>
      <c r="AC892" s="909"/>
      <c r="AD892" s="909"/>
      <c r="AE892" s="908"/>
      <c r="AF892" s="909"/>
      <c r="AG892" s="909"/>
      <c r="AH892" s="908"/>
    </row>
    <row r="893" spans="2:34" ht="12.75" customHeight="1" x14ac:dyDescent="0.25">
      <c r="B893" s="222"/>
      <c r="C893" s="222"/>
      <c r="D893" s="219"/>
      <c r="E893" s="238"/>
      <c r="F893" s="222"/>
      <c r="H893" s="7"/>
      <c r="I893" s="422"/>
      <c r="J893" s="93"/>
      <c r="K893" s="9"/>
      <c r="L893" s="9"/>
      <c r="M893" s="2"/>
      <c r="N893" s="2"/>
      <c r="O893" s="2"/>
      <c r="P893" s="908"/>
      <c r="Q893" s="908"/>
      <c r="R893" s="908"/>
      <c r="S893" s="908"/>
      <c r="T893" s="908"/>
      <c r="U893" s="908"/>
      <c r="V893" s="908"/>
      <c r="W893" s="908"/>
      <c r="X893" s="908"/>
      <c r="Y893" s="908"/>
      <c r="Z893" s="908"/>
      <c r="AA893" s="908"/>
      <c r="AB893" s="909"/>
      <c r="AC893" s="909"/>
      <c r="AD893" s="909"/>
      <c r="AE893" s="908"/>
      <c r="AF893" s="909"/>
      <c r="AG893" s="909"/>
      <c r="AH893" s="908"/>
    </row>
    <row r="894" spans="2:34" ht="12.75" customHeight="1" x14ac:dyDescent="0.25">
      <c r="B894" s="222"/>
      <c r="C894" s="222"/>
      <c r="D894" s="219"/>
      <c r="E894" s="238"/>
      <c r="F894" s="222"/>
      <c r="H894" s="7"/>
      <c r="I894" s="422"/>
      <c r="J894" s="93"/>
      <c r="K894" s="9"/>
      <c r="L894" s="9"/>
      <c r="M894" s="2"/>
      <c r="N894" s="2"/>
      <c r="O894" s="2"/>
      <c r="P894" s="908"/>
      <c r="Q894" s="908"/>
      <c r="R894" s="908"/>
      <c r="S894" s="908"/>
      <c r="T894" s="908"/>
      <c r="U894" s="908"/>
      <c r="V894" s="908"/>
      <c r="W894" s="908"/>
      <c r="X894" s="908"/>
      <c r="Y894" s="908"/>
      <c r="Z894" s="908"/>
      <c r="AA894" s="908"/>
      <c r="AB894" s="909"/>
      <c r="AC894" s="909"/>
      <c r="AD894" s="909"/>
      <c r="AE894" s="908"/>
      <c r="AF894" s="909"/>
      <c r="AG894" s="909"/>
      <c r="AH894" s="908"/>
    </row>
    <row r="895" spans="2:34" ht="12.75" customHeight="1" x14ac:dyDescent="0.25">
      <c r="B895" s="222"/>
      <c r="C895" s="222"/>
      <c r="D895" s="219"/>
      <c r="E895" s="238"/>
      <c r="F895" s="222"/>
      <c r="H895" s="7"/>
      <c r="I895" s="422"/>
      <c r="J895" s="93"/>
      <c r="K895" s="9"/>
      <c r="L895" s="9"/>
      <c r="M895" s="2"/>
      <c r="N895" s="2"/>
      <c r="O895" s="2"/>
      <c r="P895" s="908"/>
      <c r="Q895" s="908"/>
      <c r="R895" s="908"/>
      <c r="S895" s="908"/>
      <c r="T895" s="907"/>
      <c r="U895" s="908"/>
      <c r="V895" s="908"/>
      <c r="W895" s="908"/>
      <c r="X895" s="908"/>
      <c r="Y895" s="908"/>
      <c r="Z895" s="908"/>
      <c r="AA895" s="908"/>
      <c r="AB895" s="909"/>
      <c r="AC895" s="909"/>
      <c r="AD895" s="909"/>
      <c r="AE895" s="908"/>
      <c r="AF895" s="909"/>
      <c r="AG895" s="909"/>
      <c r="AH895" s="908"/>
    </row>
    <row r="896" spans="2:34" ht="12.75" customHeight="1" x14ac:dyDescent="0.25">
      <c r="B896" s="222"/>
      <c r="C896" s="222"/>
      <c r="D896" s="219"/>
      <c r="E896" s="238"/>
      <c r="F896" s="222"/>
      <c r="H896" s="7"/>
      <c r="I896" s="422"/>
      <c r="J896" s="93"/>
      <c r="K896" s="9"/>
      <c r="L896" s="9"/>
      <c r="M896" s="2"/>
      <c r="N896" s="2"/>
      <c r="O896" s="2"/>
      <c r="P896" s="908"/>
      <c r="Q896" s="908"/>
      <c r="R896" s="908"/>
      <c r="S896" s="908"/>
      <c r="T896" s="907"/>
      <c r="U896" s="908"/>
      <c r="V896" s="908"/>
      <c r="W896" s="908"/>
      <c r="X896" s="908"/>
      <c r="Y896" s="908"/>
      <c r="Z896" s="908"/>
      <c r="AA896" s="908"/>
      <c r="AB896" s="909"/>
      <c r="AC896" s="909"/>
      <c r="AD896" s="909"/>
      <c r="AE896" s="908"/>
      <c r="AF896" s="909"/>
      <c r="AG896" s="909"/>
      <c r="AH896" s="908"/>
    </row>
    <row r="897" spans="2:34" ht="12.75" customHeight="1" x14ac:dyDescent="0.25">
      <c r="B897" s="222"/>
      <c r="C897" s="222"/>
      <c r="D897" s="219"/>
      <c r="E897" s="238"/>
      <c r="F897" s="222"/>
      <c r="H897" s="7"/>
      <c r="I897" s="422"/>
      <c r="J897" s="93"/>
      <c r="K897" s="9"/>
      <c r="L897" s="9"/>
      <c r="M897" s="2"/>
      <c r="N897" s="2"/>
      <c r="O897" s="2"/>
      <c r="P897" s="908"/>
      <c r="Q897" s="908"/>
      <c r="R897" s="908"/>
      <c r="S897" s="908"/>
      <c r="T897" s="907"/>
      <c r="U897" s="908"/>
      <c r="V897" s="908"/>
      <c r="W897" s="908"/>
      <c r="X897" s="908"/>
      <c r="Y897" s="908"/>
      <c r="Z897" s="908"/>
      <c r="AA897" s="908"/>
      <c r="AB897" s="909"/>
      <c r="AC897" s="909"/>
      <c r="AD897" s="909"/>
      <c r="AE897" s="908"/>
      <c r="AF897" s="909"/>
      <c r="AG897" s="909"/>
      <c r="AH897" s="908"/>
    </row>
    <row r="898" spans="2:34" ht="12.75" customHeight="1" x14ac:dyDescent="0.25">
      <c r="B898" s="222"/>
      <c r="C898" s="222"/>
      <c r="D898" s="219"/>
      <c r="E898" s="238"/>
      <c r="F898" s="222"/>
      <c r="H898" s="7"/>
      <c r="I898" s="422"/>
      <c r="J898" s="93"/>
      <c r="K898" s="9"/>
      <c r="L898" s="9"/>
      <c r="M898" s="2"/>
      <c r="N898" s="2"/>
      <c r="O898" s="2"/>
      <c r="P898" s="908"/>
      <c r="Q898" s="908"/>
      <c r="R898" s="908"/>
      <c r="S898" s="908"/>
      <c r="T898" s="907"/>
      <c r="U898" s="908"/>
      <c r="V898" s="908"/>
      <c r="W898" s="908"/>
      <c r="X898" s="908"/>
      <c r="Y898" s="908"/>
      <c r="Z898" s="908"/>
      <c r="AA898" s="908"/>
      <c r="AB898" s="909"/>
      <c r="AC898" s="909"/>
      <c r="AD898" s="909"/>
      <c r="AE898" s="908"/>
      <c r="AF898" s="909"/>
      <c r="AG898" s="909"/>
      <c r="AH898" s="908"/>
    </row>
    <row r="899" spans="2:34" ht="12.75" customHeight="1" x14ac:dyDescent="0.25">
      <c r="B899" s="222"/>
      <c r="C899" s="222"/>
      <c r="D899" s="219"/>
      <c r="E899" s="238"/>
      <c r="F899" s="222"/>
      <c r="H899" s="7"/>
      <c r="I899" s="422"/>
      <c r="J899" s="93"/>
      <c r="K899" s="9"/>
      <c r="L899" s="9"/>
      <c r="M899" s="2"/>
      <c r="N899" s="2"/>
      <c r="O899" s="2"/>
      <c r="P899" s="908"/>
      <c r="Q899" s="908"/>
      <c r="R899" s="908"/>
      <c r="S899" s="908"/>
      <c r="T899" s="907"/>
      <c r="U899" s="908"/>
      <c r="V899" s="908"/>
      <c r="W899" s="908"/>
      <c r="X899" s="908"/>
      <c r="Y899" s="908"/>
      <c r="Z899" s="908"/>
      <c r="AA899" s="908"/>
      <c r="AB899" s="909"/>
      <c r="AC899" s="909"/>
      <c r="AD899" s="909"/>
      <c r="AE899" s="908"/>
      <c r="AF899" s="909"/>
      <c r="AG899" s="909"/>
      <c r="AH899" s="908"/>
    </row>
    <row r="900" spans="2:34" ht="12.75" customHeight="1" x14ac:dyDescent="0.25">
      <c r="D900" s="219"/>
      <c r="E900" s="232"/>
      <c r="H900" s="7"/>
      <c r="I900" s="422"/>
      <c r="J900" s="8"/>
      <c r="K900" s="9"/>
      <c r="L900" s="9"/>
      <c r="M900" s="9"/>
      <c r="N900" s="9"/>
      <c r="O900" s="9"/>
      <c r="P900" s="906"/>
      <c r="Q900" s="907"/>
      <c r="R900" s="907"/>
      <c r="S900" s="907"/>
      <c r="T900" s="907"/>
      <c r="U900" s="907"/>
      <c r="V900" s="907"/>
      <c r="W900" s="907"/>
      <c r="X900" s="907"/>
      <c r="Y900" s="907"/>
      <c r="Z900" s="907"/>
      <c r="AA900" s="908"/>
      <c r="AB900" s="909"/>
      <c r="AC900" s="909"/>
      <c r="AD900" s="909"/>
      <c r="AE900" s="908"/>
      <c r="AF900" s="909"/>
      <c r="AG900" s="909"/>
      <c r="AH900" s="908"/>
    </row>
    <row r="901" spans="2:34" ht="12.75" customHeight="1" x14ac:dyDescent="0.25">
      <c r="D901" s="219"/>
      <c r="E901" s="232"/>
      <c r="H901" s="7"/>
      <c r="I901" s="422"/>
      <c r="J901" s="8"/>
      <c r="K901" s="9"/>
      <c r="L901" s="9"/>
      <c r="M901" s="9"/>
      <c r="N901" s="9"/>
      <c r="O901" s="9"/>
      <c r="P901" s="906"/>
      <c r="Q901" s="907"/>
      <c r="R901" s="907"/>
      <c r="S901" s="907"/>
      <c r="T901" s="907"/>
      <c r="U901" s="907"/>
      <c r="V901" s="907"/>
      <c r="W901" s="907"/>
      <c r="X901" s="907"/>
      <c r="Y901" s="907"/>
      <c r="Z901" s="907"/>
      <c r="AA901" s="908"/>
      <c r="AB901" s="909"/>
      <c r="AC901" s="909"/>
      <c r="AD901" s="909"/>
      <c r="AE901" s="908"/>
      <c r="AF901" s="909"/>
      <c r="AG901" s="909"/>
      <c r="AH901" s="908"/>
    </row>
    <row r="902" spans="2:34" ht="12.75" customHeight="1" x14ac:dyDescent="0.25">
      <c r="D902" s="219"/>
      <c r="E902" s="232"/>
      <c r="H902" s="7"/>
      <c r="I902" s="422"/>
      <c r="J902" s="8"/>
      <c r="K902" s="9"/>
      <c r="L902" s="9"/>
      <c r="M902" s="9"/>
      <c r="N902" s="9"/>
      <c r="O902" s="9"/>
      <c r="P902" s="906"/>
      <c r="Q902" s="907"/>
      <c r="R902" s="907"/>
      <c r="S902" s="907"/>
      <c r="T902" s="907"/>
      <c r="U902" s="907"/>
      <c r="V902" s="907"/>
      <c r="W902" s="907"/>
      <c r="X902" s="907"/>
      <c r="Y902" s="907"/>
      <c r="Z902" s="907"/>
      <c r="AA902" s="908"/>
      <c r="AB902" s="909"/>
      <c r="AC902" s="909"/>
      <c r="AD902" s="909"/>
      <c r="AE902" s="908"/>
      <c r="AF902" s="909"/>
      <c r="AG902" s="909"/>
      <c r="AH902" s="908"/>
    </row>
    <row r="903" spans="2:34" ht="12.75" customHeight="1" x14ac:dyDescent="0.25">
      <c r="D903" s="219"/>
      <c r="E903" s="232"/>
      <c r="H903" s="7"/>
      <c r="I903" s="422"/>
      <c r="J903" s="8"/>
      <c r="K903" s="9"/>
      <c r="L903" s="9"/>
      <c r="M903" s="9"/>
      <c r="N903" s="9"/>
      <c r="O903" s="9"/>
      <c r="P903" s="906"/>
      <c r="Q903" s="907"/>
      <c r="R903" s="907"/>
      <c r="S903" s="907"/>
      <c r="T903" s="907"/>
      <c r="U903" s="907"/>
      <c r="V903" s="907"/>
      <c r="W903" s="907"/>
      <c r="X903" s="907"/>
      <c r="Y903" s="907"/>
      <c r="Z903" s="907"/>
      <c r="AA903" s="908"/>
      <c r="AB903" s="909"/>
      <c r="AC903" s="909"/>
      <c r="AD903" s="909"/>
      <c r="AE903" s="908"/>
      <c r="AF903" s="909"/>
      <c r="AG903" s="909"/>
      <c r="AH903" s="908"/>
    </row>
    <row r="904" spans="2:34" ht="12.75" customHeight="1" x14ac:dyDescent="0.25">
      <c r="D904" s="219"/>
      <c r="E904" s="232"/>
      <c r="H904" s="7"/>
      <c r="I904" s="422"/>
      <c r="J904" s="8"/>
      <c r="K904" s="9"/>
      <c r="L904" s="9"/>
      <c r="M904" s="9"/>
      <c r="N904" s="9"/>
      <c r="O904" s="9"/>
      <c r="P904" s="906"/>
      <c r="Q904" s="907"/>
      <c r="R904" s="907"/>
      <c r="S904" s="907"/>
      <c r="T904" s="907"/>
      <c r="U904" s="907"/>
      <c r="V904" s="907"/>
      <c r="W904" s="907"/>
      <c r="X904" s="907"/>
      <c r="Y904" s="907"/>
      <c r="Z904" s="907"/>
      <c r="AA904" s="908"/>
      <c r="AB904" s="909"/>
      <c r="AC904" s="909"/>
      <c r="AD904" s="909"/>
      <c r="AE904" s="908"/>
      <c r="AF904" s="909"/>
      <c r="AG904" s="909"/>
      <c r="AH904" s="908"/>
    </row>
    <row r="905" spans="2:34" ht="12.75" customHeight="1" x14ac:dyDescent="0.25">
      <c r="D905" s="219"/>
      <c r="E905" s="232"/>
      <c r="H905" s="7"/>
      <c r="I905" s="422"/>
      <c r="J905" s="8"/>
      <c r="K905" s="9"/>
      <c r="L905" s="9"/>
      <c r="M905" s="9"/>
      <c r="N905" s="9"/>
      <c r="O905" s="9"/>
      <c r="P905" s="906"/>
      <c r="Q905" s="907"/>
      <c r="R905" s="907"/>
      <c r="S905" s="907"/>
      <c r="T905" s="907"/>
      <c r="U905" s="907"/>
      <c r="V905" s="907"/>
      <c r="W905" s="907"/>
      <c r="X905" s="907"/>
      <c r="Y905" s="907"/>
      <c r="Z905" s="907"/>
      <c r="AA905" s="908"/>
      <c r="AB905" s="909"/>
      <c r="AC905" s="909"/>
      <c r="AD905" s="909"/>
      <c r="AE905" s="908"/>
      <c r="AF905" s="909"/>
      <c r="AG905" s="909"/>
      <c r="AH905" s="908"/>
    </row>
    <row r="906" spans="2:34" ht="12.75" customHeight="1" x14ac:dyDescent="0.25">
      <c r="D906" s="219"/>
      <c r="E906" s="232"/>
      <c r="H906" s="7"/>
      <c r="I906" s="422"/>
      <c r="J906" s="8"/>
      <c r="K906" s="9"/>
      <c r="L906" s="9"/>
      <c r="M906" s="9"/>
      <c r="N906" s="9"/>
      <c r="O906" s="9"/>
      <c r="P906" s="906"/>
      <c r="Q906" s="907"/>
      <c r="R906" s="907"/>
      <c r="S906" s="907"/>
      <c r="T906" s="907"/>
      <c r="U906" s="907"/>
      <c r="V906" s="907"/>
      <c r="W906" s="907"/>
      <c r="X906" s="907"/>
      <c r="Y906" s="907"/>
      <c r="Z906" s="907"/>
      <c r="AA906" s="908"/>
      <c r="AB906" s="909"/>
      <c r="AC906" s="909"/>
      <c r="AD906" s="909"/>
      <c r="AE906" s="908"/>
      <c r="AF906" s="909"/>
      <c r="AG906" s="909"/>
      <c r="AH906" s="908"/>
    </row>
    <row r="907" spans="2:34" ht="12.75" customHeight="1" x14ac:dyDescent="0.25">
      <c r="D907" s="219"/>
      <c r="E907" s="232"/>
      <c r="H907" s="7"/>
      <c r="I907" s="422"/>
      <c r="J907" s="8"/>
      <c r="K907" s="9"/>
      <c r="L907" s="9"/>
      <c r="M907" s="9"/>
      <c r="N907" s="9"/>
      <c r="O907" s="9"/>
      <c r="P907" s="906"/>
      <c r="Q907" s="907"/>
      <c r="R907" s="907"/>
      <c r="S907" s="907"/>
      <c r="T907" s="907"/>
      <c r="U907" s="907"/>
      <c r="V907" s="907"/>
      <c r="W907" s="907"/>
      <c r="X907" s="907"/>
      <c r="Y907" s="907"/>
      <c r="Z907" s="907"/>
      <c r="AA907" s="908"/>
      <c r="AB907" s="909"/>
      <c r="AC907" s="909"/>
      <c r="AD907" s="909"/>
      <c r="AE907" s="908"/>
      <c r="AF907" s="909"/>
      <c r="AG907" s="909"/>
      <c r="AH907" s="908"/>
    </row>
    <row r="908" spans="2:34" ht="12.75" customHeight="1" x14ac:dyDescent="0.25">
      <c r="D908" s="219"/>
      <c r="E908" s="232"/>
      <c r="H908" s="7"/>
      <c r="I908" s="422"/>
      <c r="J908" s="8"/>
      <c r="K908" s="9"/>
      <c r="L908" s="9"/>
      <c r="M908" s="9"/>
      <c r="N908" s="9"/>
      <c r="O908" s="9"/>
      <c r="P908" s="906"/>
      <c r="Q908" s="907"/>
      <c r="R908" s="907"/>
      <c r="S908" s="907"/>
      <c r="T908" s="907"/>
      <c r="U908" s="907"/>
      <c r="V908" s="907"/>
      <c r="W908" s="907"/>
      <c r="X908" s="907"/>
      <c r="Y908" s="907"/>
      <c r="Z908" s="907"/>
      <c r="AA908" s="908"/>
      <c r="AB908" s="909"/>
      <c r="AC908" s="909"/>
      <c r="AD908" s="909"/>
      <c r="AE908" s="908"/>
      <c r="AF908" s="909"/>
      <c r="AG908" s="909"/>
      <c r="AH908" s="908"/>
    </row>
    <row r="909" spans="2:34" ht="12.75" customHeight="1" x14ac:dyDescent="0.25">
      <c r="D909" s="219"/>
      <c r="E909" s="232"/>
      <c r="H909" s="7"/>
      <c r="I909" s="422"/>
      <c r="J909" s="8"/>
      <c r="K909" s="9"/>
      <c r="L909" s="9"/>
      <c r="M909" s="9"/>
      <c r="N909" s="9"/>
      <c r="O909" s="9"/>
      <c r="P909" s="906"/>
      <c r="Q909" s="907"/>
      <c r="R909" s="907"/>
      <c r="S909" s="907"/>
      <c r="T909" s="907"/>
      <c r="U909" s="907"/>
      <c r="V909" s="907"/>
      <c r="W909" s="907"/>
      <c r="X909" s="907"/>
      <c r="Y909" s="907"/>
      <c r="Z909" s="907"/>
      <c r="AA909" s="908"/>
      <c r="AB909" s="909"/>
      <c r="AC909" s="909"/>
      <c r="AD909" s="909"/>
      <c r="AE909" s="908"/>
      <c r="AF909" s="909"/>
      <c r="AG909" s="909"/>
      <c r="AH909" s="908"/>
    </row>
    <row r="910" spans="2:34" ht="12.75" customHeight="1" x14ac:dyDescent="0.25">
      <c r="D910" s="219"/>
      <c r="E910" s="232"/>
      <c r="H910" s="7"/>
      <c r="I910" s="422"/>
      <c r="J910" s="8"/>
      <c r="K910" s="9"/>
      <c r="L910" s="9"/>
      <c r="M910" s="9"/>
      <c r="N910" s="9"/>
      <c r="O910" s="9"/>
      <c r="P910" s="906"/>
      <c r="Q910" s="907"/>
      <c r="R910" s="907"/>
      <c r="S910" s="907"/>
      <c r="T910" s="907"/>
      <c r="U910" s="907"/>
      <c r="V910" s="907"/>
      <c r="W910" s="907"/>
      <c r="X910" s="907"/>
      <c r="Y910" s="907"/>
      <c r="Z910" s="907"/>
      <c r="AA910" s="908"/>
      <c r="AB910" s="909"/>
      <c r="AC910" s="909"/>
      <c r="AD910" s="909"/>
      <c r="AE910" s="908"/>
      <c r="AF910" s="909"/>
      <c r="AG910" s="909"/>
      <c r="AH910" s="908"/>
    </row>
    <row r="911" spans="2:34" ht="12.75" customHeight="1" x14ac:dyDescent="0.25">
      <c r="D911" s="219"/>
      <c r="E911" s="232"/>
      <c r="H911" s="7"/>
      <c r="I911" s="422"/>
      <c r="J911" s="8"/>
      <c r="K911" s="9"/>
      <c r="L911" s="9"/>
      <c r="M911" s="9"/>
      <c r="N911" s="9"/>
      <c r="O911" s="9"/>
      <c r="P911" s="906"/>
      <c r="Q911" s="907"/>
      <c r="R911" s="907"/>
      <c r="S911" s="907"/>
      <c r="T911" s="907"/>
      <c r="U911" s="907"/>
      <c r="V911" s="907"/>
      <c r="W911" s="907"/>
      <c r="X911" s="907"/>
      <c r="Y911" s="907"/>
      <c r="Z911" s="907"/>
      <c r="AA911" s="908"/>
      <c r="AB911" s="909"/>
      <c r="AC911" s="909"/>
      <c r="AD911" s="909"/>
      <c r="AE911" s="908"/>
      <c r="AF911" s="909"/>
      <c r="AG911" s="909"/>
      <c r="AH911" s="908"/>
    </row>
    <row r="912" spans="2:34" ht="12.75" customHeight="1" x14ac:dyDescent="0.25">
      <c r="D912" s="219"/>
      <c r="E912" s="232"/>
      <c r="H912" s="7"/>
      <c r="I912" s="422"/>
      <c r="J912" s="8"/>
      <c r="K912" s="9"/>
      <c r="L912" s="9"/>
      <c r="M912" s="9"/>
      <c r="N912" s="9"/>
      <c r="O912" s="9"/>
      <c r="P912" s="906"/>
      <c r="Q912" s="907"/>
      <c r="R912" s="907"/>
      <c r="S912" s="907"/>
      <c r="T912" s="907"/>
      <c r="U912" s="907"/>
      <c r="V912" s="907"/>
      <c r="W912" s="907"/>
      <c r="X912" s="907"/>
      <c r="Y912" s="907"/>
      <c r="Z912" s="907"/>
      <c r="AA912" s="908"/>
      <c r="AB912" s="909"/>
      <c r="AC912" s="909"/>
      <c r="AD912" s="909"/>
      <c r="AE912" s="908"/>
      <c r="AF912" s="909"/>
      <c r="AG912" s="909"/>
      <c r="AH912" s="908"/>
    </row>
    <row r="913" spans="4:34" ht="12.75" customHeight="1" x14ac:dyDescent="0.25">
      <c r="D913" s="219"/>
      <c r="E913" s="232"/>
      <c r="H913" s="7"/>
      <c r="I913" s="422"/>
      <c r="J913" s="8"/>
      <c r="K913" s="9"/>
      <c r="L913" s="9"/>
      <c r="M913" s="9"/>
      <c r="N913" s="9"/>
      <c r="O913" s="9"/>
      <c r="P913" s="906"/>
      <c r="Q913" s="907"/>
      <c r="R913" s="907"/>
      <c r="S913" s="907"/>
      <c r="T913" s="907"/>
      <c r="U913" s="907"/>
      <c r="V913" s="907"/>
      <c r="W913" s="907"/>
      <c r="X913" s="907"/>
      <c r="Y913" s="907"/>
      <c r="Z913" s="907"/>
      <c r="AA913" s="908"/>
      <c r="AB913" s="909"/>
      <c r="AC913" s="909"/>
      <c r="AD913" s="909"/>
      <c r="AE913" s="908"/>
      <c r="AF913" s="909"/>
      <c r="AG913" s="909"/>
      <c r="AH913" s="908"/>
    </row>
    <row r="914" spans="4:34" ht="12.75" customHeight="1" x14ac:dyDescent="0.25">
      <c r="D914" s="219"/>
      <c r="E914" s="232"/>
      <c r="H914" s="7"/>
      <c r="I914" s="422"/>
      <c r="J914" s="8"/>
      <c r="K914" s="9"/>
      <c r="L914" s="9"/>
      <c r="M914" s="9"/>
      <c r="N914" s="9"/>
      <c r="O914" s="9"/>
      <c r="P914" s="906"/>
      <c r="Q914" s="907"/>
      <c r="R914" s="907"/>
      <c r="S914" s="907"/>
      <c r="T914" s="907"/>
      <c r="U914" s="907"/>
      <c r="V914" s="907"/>
      <c r="W914" s="907"/>
      <c r="X914" s="907"/>
      <c r="Y914" s="907"/>
      <c r="Z914" s="907"/>
      <c r="AA914" s="908"/>
      <c r="AB914" s="909"/>
      <c r="AC914" s="909"/>
      <c r="AD914" s="909"/>
      <c r="AE914" s="908"/>
      <c r="AF914" s="909"/>
      <c r="AG914" s="909"/>
      <c r="AH914" s="908"/>
    </row>
    <row r="915" spans="4:34" ht="12.75" customHeight="1" x14ac:dyDescent="0.25">
      <c r="D915" s="219"/>
      <c r="E915" s="232"/>
      <c r="H915" s="7"/>
      <c r="I915" s="422"/>
      <c r="J915" s="8"/>
      <c r="K915" s="9"/>
      <c r="L915" s="9"/>
      <c r="M915" s="9"/>
      <c r="N915" s="9"/>
      <c r="O915" s="9"/>
      <c r="P915" s="906"/>
      <c r="Q915" s="907"/>
      <c r="R915" s="907"/>
      <c r="S915" s="907"/>
      <c r="T915" s="907"/>
      <c r="U915" s="907"/>
      <c r="V915" s="907"/>
      <c r="W915" s="907"/>
      <c r="X915" s="907"/>
      <c r="Y915" s="907"/>
      <c r="Z915" s="907"/>
      <c r="AA915" s="908"/>
      <c r="AB915" s="909"/>
      <c r="AC915" s="909"/>
      <c r="AD915" s="909"/>
      <c r="AE915" s="908"/>
      <c r="AF915" s="909"/>
      <c r="AG915" s="909"/>
      <c r="AH915" s="908"/>
    </row>
    <row r="916" spans="4:34" ht="12.75" customHeight="1" x14ac:dyDescent="0.25">
      <c r="D916" s="219"/>
      <c r="E916" s="232"/>
      <c r="H916" s="7"/>
      <c r="I916" s="422"/>
      <c r="J916" s="8"/>
      <c r="K916" s="9"/>
      <c r="L916" s="9"/>
      <c r="M916" s="9"/>
      <c r="N916" s="9"/>
      <c r="O916" s="9"/>
      <c r="P916" s="906"/>
      <c r="Q916" s="907"/>
      <c r="R916" s="907"/>
      <c r="S916" s="907"/>
      <c r="T916" s="907"/>
      <c r="U916" s="907"/>
      <c r="V916" s="907"/>
      <c r="W916" s="907"/>
      <c r="X916" s="907"/>
      <c r="Y916" s="907"/>
      <c r="Z916" s="907"/>
      <c r="AA916" s="908"/>
      <c r="AB916" s="909"/>
      <c r="AC916" s="909"/>
      <c r="AD916" s="909"/>
      <c r="AE916" s="908"/>
      <c r="AF916" s="909"/>
      <c r="AG916" s="909"/>
      <c r="AH916" s="908"/>
    </row>
    <row r="917" spans="4:34" ht="12.75" customHeight="1" x14ac:dyDescent="0.25">
      <c r="D917" s="219"/>
      <c r="E917" s="232"/>
      <c r="H917" s="7"/>
      <c r="I917" s="422"/>
      <c r="J917" s="8"/>
      <c r="K917" s="9"/>
      <c r="L917" s="9"/>
      <c r="M917" s="9"/>
      <c r="N917" s="9"/>
      <c r="O917" s="9"/>
      <c r="P917" s="906"/>
      <c r="Q917" s="907"/>
      <c r="R917" s="907"/>
      <c r="S917" s="907"/>
      <c r="T917" s="907"/>
      <c r="U917" s="907"/>
      <c r="V917" s="907"/>
      <c r="W917" s="907"/>
      <c r="X917" s="907"/>
      <c r="Y917" s="907"/>
      <c r="Z917" s="907"/>
      <c r="AA917" s="908"/>
      <c r="AB917" s="909"/>
      <c r="AC917" s="909"/>
      <c r="AD917" s="909"/>
      <c r="AE917" s="908"/>
      <c r="AF917" s="909"/>
      <c r="AG917" s="909"/>
      <c r="AH917" s="908"/>
    </row>
    <row r="918" spans="4:34" ht="12.75" customHeight="1" x14ac:dyDescent="0.25">
      <c r="D918" s="219"/>
      <c r="E918" s="232"/>
      <c r="H918" s="7"/>
      <c r="I918" s="422"/>
      <c r="J918" s="8"/>
      <c r="K918" s="9"/>
      <c r="L918" s="9"/>
      <c r="M918" s="9"/>
      <c r="N918" s="9"/>
      <c r="O918" s="9"/>
      <c r="P918" s="906"/>
      <c r="Q918" s="907"/>
      <c r="R918" s="907"/>
      <c r="S918" s="907"/>
      <c r="T918" s="907"/>
      <c r="U918" s="907"/>
      <c r="V918" s="907"/>
      <c r="W918" s="907"/>
      <c r="X918" s="907"/>
      <c r="Y918" s="907"/>
      <c r="Z918" s="907"/>
      <c r="AA918" s="908"/>
      <c r="AB918" s="909"/>
      <c r="AC918" s="909"/>
      <c r="AD918" s="909"/>
      <c r="AE918" s="908"/>
      <c r="AF918" s="909"/>
      <c r="AG918" s="909"/>
      <c r="AH918" s="908"/>
    </row>
    <row r="919" spans="4:34" ht="12.75" customHeight="1" x14ac:dyDescent="0.25">
      <c r="D919" s="219"/>
      <c r="E919" s="232"/>
      <c r="H919" s="7"/>
      <c r="I919" s="422"/>
      <c r="J919" s="8"/>
      <c r="K919" s="9"/>
      <c r="L919" s="9"/>
      <c r="M919" s="9"/>
      <c r="N919" s="9"/>
      <c r="O919" s="9"/>
      <c r="P919" s="906"/>
      <c r="Q919" s="907"/>
      <c r="R919" s="907"/>
      <c r="S919" s="907"/>
      <c r="T919" s="907"/>
      <c r="U919" s="907"/>
      <c r="V919" s="907"/>
      <c r="W919" s="907"/>
      <c r="X919" s="907"/>
      <c r="Y919" s="907"/>
      <c r="Z919" s="907"/>
      <c r="AA919" s="908"/>
      <c r="AB919" s="909"/>
      <c r="AC919" s="909"/>
      <c r="AD919" s="909"/>
      <c r="AE919" s="908"/>
      <c r="AF919" s="909"/>
      <c r="AG919" s="909"/>
      <c r="AH919" s="908"/>
    </row>
    <row r="920" spans="4:34" ht="12.75" customHeight="1" x14ac:dyDescent="0.25">
      <c r="D920" s="219"/>
      <c r="E920" s="232"/>
      <c r="H920" s="7"/>
      <c r="I920" s="422"/>
      <c r="J920" s="8"/>
      <c r="K920" s="9"/>
      <c r="L920" s="9"/>
      <c r="M920" s="9"/>
      <c r="N920" s="9"/>
      <c r="O920" s="9"/>
      <c r="P920" s="906"/>
      <c r="Q920" s="907"/>
      <c r="R920" s="907"/>
      <c r="S920" s="907"/>
      <c r="T920" s="907"/>
      <c r="U920" s="907"/>
      <c r="V920" s="907"/>
      <c r="W920" s="907"/>
      <c r="X920" s="907"/>
      <c r="Y920" s="907"/>
      <c r="Z920" s="907"/>
      <c r="AA920" s="908"/>
      <c r="AB920" s="909"/>
      <c r="AC920" s="909"/>
      <c r="AD920" s="909"/>
      <c r="AE920" s="908"/>
      <c r="AF920" s="909"/>
      <c r="AG920" s="909"/>
      <c r="AH920" s="908"/>
    </row>
    <row r="921" spans="4:34" ht="12.75" customHeight="1" x14ac:dyDescent="0.25">
      <c r="D921" s="219"/>
      <c r="E921" s="232"/>
      <c r="H921" s="7"/>
      <c r="I921" s="422"/>
      <c r="J921" s="8"/>
      <c r="K921" s="9"/>
      <c r="L921" s="9"/>
      <c r="M921" s="9"/>
      <c r="N921" s="9"/>
      <c r="O921" s="9"/>
      <c r="P921" s="906"/>
      <c r="Q921" s="907"/>
      <c r="R921" s="907"/>
      <c r="S921" s="907"/>
      <c r="T921" s="907"/>
      <c r="U921" s="907"/>
      <c r="V921" s="907"/>
      <c r="W921" s="907"/>
      <c r="X921" s="907"/>
      <c r="Y921" s="907"/>
      <c r="Z921" s="907"/>
      <c r="AA921" s="908"/>
      <c r="AB921" s="909"/>
      <c r="AC921" s="909"/>
      <c r="AD921" s="909"/>
      <c r="AE921" s="908"/>
      <c r="AF921" s="909"/>
      <c r="AG921" s="909"/>
      <c r="AH921" s="908"/>
    </row>
    <row r="922" spans="4:34" ht="12.75" customHeight="1" x14ac:dyDescent="0.25">
      <c r="D922" s="219"/>
      <c r="E922" s="232"/>
      <c r="H922" s="7"/>
      <c r="I922" s="422"/>
      <c r="J922" s="8"/>
      <c r="K922" s="9"/>
      <c r="L922" s="9"/>
      <c r="M922" s="9"/>
      <c r="N922" s="9"/>
      <c r="O922" s="9"/>
      <c r="P922" s="906"/>
      <c r="Q922" s="907"/>
      <c r="R922" s="907"/>
      <c r="S922" s="907"/>
      <c r="T922" s="907"/>
      <c r="U922" s="907"/>
      <c r="V922" s="907"/>
      <c r="W922" s="907"/>
      <c r="X922" s="907"/>
      <c r="Y922" s="907"/>
      <c r="Z922" s="907"/>
      <c r="AA922" s="908"/>
      <c r="AB922" s="909"/>
      <c r="AC922" s="909"/>
      <c r="AD922" s="909"/>
      <c r="AE922" s="908"/>
      <c r="AF922" s="909"/>
      <c r="AG922" s="909"/>
      <c r="AH922" s="908"/>
    </row>
    <row r="923" spans="4:34" ht="12.75" customHeight="1" x14ac:dyDescent="0.25">
      <c r="D923" s="219"/>
      <c r="E923" s="232"/>
      <c r="H923" s="7"/>
      <c r="I923" s="422"/>
      <c r="J923" s="8"/>
      <c r="K923" s="9"/>
      <c r="L923" s="9"/>
      <c r="M923" s="9"/>
      <c r="N923" s="9"/>
      <c r="O923" s="9"/>
      <c r="P923" s="906"/>
      <c r="Q923" s="907"/>
      <c r="R923" s="907"/>
      <c r="S923" s="907"/>
      <c r="T923" s="907"/>
      <c r="U923" s="907"/>
      <c r="V923" s="907"/>
      <c r="W923" s="907"/>
      <c r="X923" s="907"/>
      <c r="Y923" s="907"/>
      <c r="Z923" s="907"/>
      <c r="AA923" s="908"/>
      <c r="AB923" s="909"/>
      <c r="AC923" s="909"/>
      <c r="AD923" s="909"/>
      <c r="AE923" s="908"/>
      <c r="AF923" s="909"/>
      <c r="AG923" s="909"/>
      <c r="AH923" s="908"/>
    </row>
    <row r="924" spans="4:34" ht="12.75" customHeight="1" x14ac:dyDescent="0.25">
      <c r="D924" s="219"/>
      <c r="E924" s="232"/>
      <c r="H924" s="7"/>
      <c r="I924" s="422"/>
      <c r="J924" s="8"/>
      <c r="K924" s="9"/>
      <c r="L924" s="9"/>
      <c r="M924" s="9"/>
      <c r="N924" s="9"/>
      <c r="O924" s="9"/>
      <c r="P924" s="906"/>
      <c r="Q924" s="907"/>
      <c r="R924" s="907"/>
      <c r="S924" s="907"/>
      <c r="T924" s="907"/>
      <c r="U924" s="907"/>
      <c r="V924" s="907"/>
      <c r="W924" s="907"/>
      <c r="X924" s="907"/>
      <c r="Y924" s="907"/>
      <c r="Z924" s="907"/>
      <c r="AA924" s="908"/>
      <c r="AB924" s="909"/>
      <c r="AC924" s="909"/>
      <c r="AD924" s="909"/>
      <c r="AE924" s="908"/>
      <c r="AF924" s="909"/>
      <c r="AG924" s="909"/>
      <c r="AH924" s="908"/>
    </row>
    <row r="925" spans="4:34" ht="12.75" customHeight="1" x14ac:dyDescent="0.25">
      <c r="D925" s="219"/>
      <c r="E925" s="232"/>
      <c r="H925" s="7"/>
      <c r="I925" s="422"/>
      <c r="J925" s="8"/>
      <c r="K925" s="9"/>
      <c r="L925" s="9"/>
      <c r="M925" s="9"/>
      <c r="N925" s="9"/>
      <c r="O925" s="9"/>
      <c r="P925" s="906"/>
      <c r="Q925" s="907"/>
      <c r="R925" s="907"/>
      <c r="S925" s="907"/>
      <c r="T925" s="907"/>
      <c r="U925" s="907"/>
      <c r="V925" s="907"/>
      <c r="W925" s="907"/>
      <c r="X925" s="907"/>
      <c r="Y925" s="907"/>
      <c r="Z925" s="907"/>
      <c r="AA925" s="908"/>
      <c r="AB925" s="909"/>
      <c r="AC925" s="909"/>
      <c r="AD925" s="909"/>
      <c r="AE925" s="908"/>
      <c r="AF925" s="909"/>
      <c r="AG925" s="909"/>
      <c r="AH925" s="908"/>
    </row>
    <row r="926" spans="4:34" ht="12.75" customHeight="1" x14ac:dyDescent="0.25">
      <c r="D926" s="219"/>
      <c r="E926" s="232"/>
      <c r="H926" s="7"/>
      <c r="I926" s="422"/>
      <c r="J926" s="8"/>
      <c r="K926" s="9"/>
      <c r="L926" s="9"/>
      <c r="M926" s="9"/>
      <c r="N926" s="9"/>
      <c r="O926" s="9"/>
      <c r="P926" s="906"/>
      <c r="Q926" s="907"/>
      <c r="R926" s="907"/>
      <c r="S926" s="907"/>
      <c r="T926" s="907"/>
      <c r="U926" s="907"/>
      <c r="V926" s="907"/>
      <c r="W926" s="907"/>
      <c r="X926" s="907"/>
      <c r="Y926" s="907"/>
      <c r="Z926" s="907"/>
      <c r="AA926" s="908"/>
      <c r="AB926" s="909"/>
      <c r="AC926" s="909"/>
      <c r="AD926" s="909"/>
      <c r="AE926" s="908"/>
      <c r="AF926" s="909"/>
      <c r="AG926" s="909"/>
      <c r="AH926" s="908"/>
    </row>
    <row r="927" spans="4:34" ht="12.75" customHeight="1" x14ac:dyDescent="0.25">
      <c r="D927" s="219"/>
      <c r="E927" s="232"/>
      <c r="H927" s="7"/>
      <c r="I927" s="422"/>
      <c r="J927" s="8"/>
      <c r="K927" s="9"/>
      <c r="L927" s="9"/>
      <c r="M927" s="9"/>
      <c r="N927" s="9"/>
      <c r="O927" s="9"/>
      <c r="P927" s="906"/>
      <c r="Q927" s="907"/>
      <c r="R927" s="907"/>
      <c r="S927" s="907"/>
      <c r="T927" s="907"/>
      <c r="U927" s="907"/>
      <c r="V927" s="907"/>
      <c r="W927" s="907"/>
      <c r="X927" s="907"/>
      <c r="Y927" s="907"/>
      <c r="Z927" s="907"/>
      <c r="AA927" s="908"/>
      <c r="AB927" s="909"/>
      <c r="AC927" s="909"/>
      <c r="AD927" s="909"/>
      <c r="AE927" s="908"/>
      <c r="AF927" s="909"/>
      <c r="AG927" s="909"/>
      <c r="AH927" s="908"/>
    </row>
    <row r="928" spans="4:34" ht="12.75" customHeight="1" x14ac:dyDescent="0.25">
      <c r="D928" s="219"/>
      <c r="E928" s="232"/>
      <c r="H928" s="7"/>
      <c r="I928" s="422"/>
      <c r="J928" s="8"/>
      <c r="K928" s="9"/>
      <c r="L928" s="9"/>
      <c r="M928" s="9"/>
      <c r="N928" s="9"/>
      <c r="O928" s="9"/>
      <c r="P928" s="906"/>
      <c r="Q928" s="907"/>
      <c r="R928" s="907"/>
      <c r="S928" s="907"/>
      <c r="T928" s="907"/>
      <c r="U928" s="907"/>
      <c r="V928" s="907"/>
      <c r="W928" s="907"/>
      <c r="X928" s="907"/>
      <c r="Y928" s="907"/>
      <c r="Z928" s="907"/>
      <c r="AA928" s="908"/>
      <c r="AB928" s="909"/>
      <c r="AC928" s="909"/>
      <c r="AD928" s="909"/>
      <c r="AE928" s="908"/>
      <c r="AF928" s="909"/>
      <c r="AG928" s="909"/>
      <c r="AH928" s="908"/>
    </row>
    <row r="929" spans="4:34" ht="12.75" customHeight="1" x14ac:dyDescent="0.25">
      <c r="D929" s="219"/>
      <c r="E929" s="232"/>
      <c r="H929" s="7"/>
      <c r="I929" s="422"/>
      <c r="J929" s="8"/>
      <c r="K929" s="9"/>
      <c r="L929" s="9"/>
      <c r="M929" s="9"/>
      <c r="N929" s="9"/>
      <c r="O929" s="9"/>
      <c r="P929" s="906"/>
      <c r="Q929" s="907"/>
      <c r="R929" s="907"/>
      <c r="S929" s="907"/>
      <c r="T929" s="907"/>
      <c r="U929" s="907"/>
      <c r="V929" s="907"/>
      <c r="W929" s="907"/>
      <c r="X929" s="907"/>
      <c r="Y929" s="907"/>
      <c r="Z929" s="907"/>
      <c r="AA929" s="908"/>
      <c r="AB929" s="909"/>
      <c r="AC929" s="909"/>
      <c r="AD929" s="909"/>
      <c r="AE929" s="908"/>
      <c r="AF929" s="909"/>
      <c r="AG929" s="909"/>
      <c r="AH929" s="908"/>
    </row>
    <row r="930" spans="4:34" ht="12.75" customHeight="1" x14ac:dyDescent="0.25">
      <c r="D930" s="219"/>
      <c r="E930" s="232"/>
      <c r="H930" s="7"/>
      <c r="I930" s="422"/>
      <c r="J930" s="8"/>
      <c r="K930" s="9"/>
      <c r="L930" s="9"/>
      <c r="M930" s="9"/>
      <c r="N930" s="9"/>
      <c r="O930" s="9"/>
      <c r="P930" s="906"/>
      <c r="Q930" s="907"/>
      <c r="R930" s="907"/>
      <c r="S930" s="907"/>
      <c r="T930" s="907"/>
      <c r="U930" s="907"/>
      <c r="V930" s="907"/>
      <c r="W930" s="907"/>
      <c r="X930" s="907"/>
      <c r="Y930" s="907"/>
      <c r="Z930" s="907"/>
      <c r="AA930" s="908"/>
      <c r="AB930" s="909"/>
      <c r="AC930" s="909"/>
      <c r="AD930" s="909"/>
      <c r="AE930" s="908"/>
      <c r="AF930" s="909"/>
      <c r="AG930" s="909"/>
      <c r="AH930" s="908"/>
    </row>
    <row r="931" spans="4:34" ht="12.75" customHeight="1" x14ac:dyDescent="0.25">
      <c r="D931" s="219"/>
      <c r="E931" s="232"/>
      <c r="H931" s="7"/>
      <c r="I931" s="422"/>
      <c r="J931" s="8"/>
      <c r="K931" s="9"/>
      <c r="L931" s="9"/>
      <c r="M931" s="9"/>
      <c r="N931" s="9"/>
      <c r="O931" s="9"/>
      <c r="P931" s="906"/>
      <c r="Q931" s="907"/>
      <c r="R931" s="907"/>
      <c r="S931" s="907"/>
      <c r="T931" s="907"/>
      <c r="U931" s="907"/>
      <c r="V931" s="907"/>
      <c r="W931" s="907"/>
      <c r="X931" s="907"/>
      <c r="Y931" s="907"/>
      <c r="Z931" s="907"/>
      <c r="AA931" s="908"/>
      <c r="AB931" s="909"/>
      <c r="AC931" s="909"/>
      <c r="AD931" s="909"/>
      <c r="AE931" s="908"/>
      <c r="AF931" s="909"/>
      <c r="AG931" s="909"/>
      <c r="AH931" s="908"/>
    </row>
    <row r="932" spans="4:34" ht="12.75" customHeight="1" x14ac:dyDescent="0.25">
      <c r="D932" s="219"/>
      <c r="E932" s="232"/>
      <c r="H932" s="7"/>
      <c r="I932" s="422"/>
      <c r="J932" s="8"/>
      <c r="K932" s="9"/>
      <c r="L932" s="9"/>
      <c r="M932" s="9"/>
      <c r="N932" s="9"/>
      <c r="O932" s="9"/>
      <c r="P932" s="906"/>
      <c r="Q932" s="907"/>
      <c r="R932" s="907"/>
      <c r="S932" s="907"/>
      <c r="T932" s="907"/>
      <c r="U932" s="907"/>
      <c r="V932" s="907"/>
      <c r="W932" s="907"/>
      <c r="X932" s="907"/>
      <c r="Y932" s="907"/>
      <c r="Z932" s="907"/>
      <c r="AA932" s="908"/>
      <c r="AB932" s="909"/>
      <c r="AC932" s="909"/>
      <c r="AD932" s="909"/>
      <c r="AE932" s="908"/>
      <c r="AF932" s="909"/>
      <c r="AG932" s="909"/>
      <c r="AH932" s="908"/>
    </row>
    <row r="933" spans="4:34" ht="12.75" customHeight="1" x14ac:dyDescent="0.25">
      <c r="D933" s="219"/>
      <c r="E933" s="232"/>
      <c r="H933" s="7"/>
      <c r="I933" s="422"/>
      <c r="J933" s="8"/>
      <c r="K933" s="9"/>
      <c r="L933" s="9"/>
      <c r="M933" s="9"/>
      <c r="N933" s="9"/>
      <c r="O933" s="9"/>
      <c r="P933" s="906"/>
      <c r="Q933" s="907"/>
      <c r="R933" s="907"/>
      <c r="S933" s="907"/>
      <c r="T933" s="907"/>
      <c r="U933" s="907"/>
      <c r="V933" s="907"/>
      <c r="W933" s="907"/>
      <c r="X933" s="907"/>
      <c r="Y933" s="907"/>
      <c r="Z933" s="907"/>
      <c r="AA933" s="908"/>
      <c r="AB933" s="909"/>
      <c r="AC933" s="909"/>
      <c r="AD933" s="909"/>
      <c r="AE933" s="908"/>
      <c r="AF933" s="909"/>
      <c r="AG933" s="909"/>
      <c r="AH933" s="908"/>
    </row>
    <row r="934" spans="4:34" ht="12.75" customHeight="1" x14ac:dyDescent="0.25">
      <c r="D934" s="219"/>
      <c r="E934" s="232"/>
      <c r="H934" s="7"/>
      <c r="I934" s="422"/>
      <c r="J934" s="8"/>
      <c r="K934" s="9"/>
      <c r="L934" s="9"/>
      <c r="M934" s="9"/>
      <c r="N934" s="9"/>
      <c r="O934" s="9"/>
      <c r="P934" s="906"/>
      <c r="Q934" s="907"/>
      <c r="R934" s="907"/>
      <c r="S934" s="907"/>
      <c r="T934" s="907"/>
      <c r="U934" s="907"/>
      <c r="V934" s="907"/>
      <c r="W934" s="907"/>
      <c r="X934" s="907"/>
      <c r="Y934" s="907"/>
      <c r="Z934" s="907"/>
      <c r="AA934" s="908"/>
      <c r="AB934" s="909"/>
      <c r="AC934" s="909"/>
      <c r="AD934" s="909"/>
      <c r="AE934" s="908"/>
      <c r="AF934" s="909"/>
      <c r="AG934" s="909"/>
      <c r="AH934" s="908"/>
    </row>
    <row r="935" spans="4:34" ht="12.75" customHeight="1" x14ac:dyDescent="0.25">
      <c r="D935" s="219"/>
      <c r="E935" s="232"/>
      <c r="H935" s="7"/>
      <c r="I935" s="422"/>
      <c r="J935" s="8"/>
      <c r="K935" s="9"/>
      <c r="L935" s="9"/>
      <c r="M935" s="9"/>
      <c r="N935" s="9"/>
      <c r="O935" s="9"/>
      <c r="P935" s="906"/>
      <c r="Q935" s="907"/>
      <c r="R935" s="907"/>
      <c r="S935" s="907"/>
      <c r="T935" s="907"/>
      <c r="U935" s="907"/>
      <c r="V935" s="907"/>
      <c r="W935" s="907"/>
      <c r="X935" s="907"/>
      <c r="Y935" s="907"/>
      <c r="Z935" s="907"/>
      <c r="AA935" s="908"/>
      <c r="AB935" s="909"/>
      <c r="AC935" s="909"/>
      <c r="AD935" s="909"/>
      <c r="AE935" s="908"/>
      <c r="AF935" s="909"/>
      <c r="AG935" s="909"/>
      <c r="AH935" s="908"/>
    </row>
    <row r="936" spans="4:34" ht="12.75" customHeight="1" x14ac:dyDescent="0.25">
      <c r="D936" s="219"/>
      <c r="E936" s="232"/>
      <c r="H936" s="7"/>
      <c r="I936" s="422"/>
      <c r="J936" s="8"/>
      <c r="K936" s="9"/>
      <c r="L936" s="9"/>
      <c r="M936" s="9"/>
      <c r="N936" s="9"/>
      <c r="O936" s="9"/>
      <c r="P936" s="906"/>
      <c r="Q936" s="907"/>
      <c r="R936" s="907"/>
      <c r="S936" s="907"/>
      <c r="T936" s="907"/>
      <c r="U936" s="907"/>
      <c r="V936" s="907"/>
      <c r="W936" s="907"/>
      <c r="X936" s="907"/>
      <c r="Y936" s="907"/>
      <c r="Z936" s="907"/>
      <c r="AA936" s="908"/>
      <c r="AB936" s="909"/>
      <c r="AC936" s="909"/>
      <c r="AD936" s="909"/>
      <c r="AE936" s="908"/>
      <c r="AF936" s="909"/>
      <c r="AG936" s="909"/>
      <c r="AH936" s="908"/>
    </row>
    <row r="937" spans="4:34" ht="12.75" customHeight="1" x14ac:dyDescent="0.25">
      <c r="D937" s="219"/>
      <c r="E937" s="232"/>
      <c r="H937" s="7"/>
      <c r="I937" s="422"/>
      <c r="J937" s="8"/>
      <c r="K937" s="9"/>
      <c r="L937" s="9"/>
      <c r="M937" s="9"/>
      <c r="N937" s="9"/>
      <c r="O937" s="9"/>
      <c r="P937" s="906"/>
      <c r="Q937" s="907"/>
      <c r="R937" s="907"/>
      <c r="S937" s="907"/>
      <c r="T937" s="907"/>
      <c r="U937" s="907"/>
      <c r="V937" s="907"/>
      <c r="W937" s="907"/>
      <c r="X937" s="907"/>
      <c r="Y937" s="907"/>
      <c r="Z937" s="907"/>
      <c r="AA937" s="908"/>
      <c r="AB937" s="909"/>
      <c r="AC937" s="909"/>
      <c r="AD937" s="909"/>
      <c r="AE937" s="908"/>
      <c r="AF937" s="909"/>
      <c r="AG937" s="909"/>
      <c r="AH937" s="908"/>
    </row>
    <row r="938" spans="4:34" ht="12.75" customHeight="1" x14ac:dyDescent="0.25">
      <c r="D938" s="219"/>
      <c r="E938" s="232"/>
      <c r="H938" s="7"/>
      <c r="I938" s="422"/>
      <c r="J938" s="8"/>
      <c r="K938" s="9"/>
      <c r="L938" s="9"/>
      <c r="M938" s="9"/>
      <c r="N938" s="9"/>
      <c r="O938" s="9"/>
      <c r="P938" s="906"/>
      <c r="Q938" s="907"/>
      <c r="R938" s="907"/>
      <c r="S938" s="907"/>
      <c r="T938" s="907"/>
      <c r="U938" s="907"/>
      <c r="V938" s="907"/>
      <c r="W938" s="907"/>
      <c r="X938" s="907"/>
      <c r="Y938" s="907"/>
      <c r="Z938" s="907"/>
      <c r="AA938" s="908"/>
      <c r="AB938" s="909"/>
      <c r="AC938" s="909"/>
      <c r="AD938" s="909"/>
      <c r="AE938" s="908"/>
      <c r="AF938" s="909"/>
      <c r="AG938" s="909"/>
      <c r="AH938" s="908"/>
    </row>
    <row r="939" spans="4:34" ht="12.75" customHeight="1" x14ac:dyDescent="0.25">
      <c r="D939" s="219"/>
      <c r="E939" s="232"/>
      <c r="H939" s="7"/>
      <c r="I939" s="422"/>
      <c r="J939" s="8"/>
      <c r="K939" s="9"/>
      <c r="L939" s="9"/>
      <c r="M939" s="9"/>
      <c r="N939" s="9"/>
      <c r="O939" s="9"/>
      <c r="P939" s="906"/>
      <c r="Q939" s="907"/>
      <c r="R939" s="907"/>
      <c r="S939" s="907"/>
      <c r="T939" s="907"/>
      <c r="U939" s="907"/>
      <c r="V939" s="907"/>
      <c r="W939" s="907"/>
      <c r="X939" s="907"/>
      <c r="Y939" s="907"/>
      <c r="Z939" s="907"/>
      <c r="AA939" s="908"/>
      <c r="AB939" s="909"/>
      <c r="AC939" s="909"/>
      <c r="AD939" s="909"/>
      <c r="AE939" s="908"/>
      <c r="AF939" s="909"/>
      <c r="AG939" s="909"/>
      <c r="AH939" s="908"/>
    </row>
    <row r="940" spans="4:34" ht="12.75" customHeight="1" x14ac:dyDescent="0.25">
      <c r="D940" s="219"/>
      <c r="E940" s="232"/>
      <c r="H940" s="7"/>
      <c r="I940" s="422"/>
      <c r="J940" s="8"/>
      <c r="K940" s="9"/>
      <c r="L940" s="9"/>
      <c r="M940" s="9"/>
      <c r="N940" s="9"/>
      <c r="O940" s="9"/>
      <c r="P940" s="906"/>
      <c r="Q940" s="907"/>
      <c r="R940" s="907"/>
      <c r="S940" s="907"/>
      <c r="T940" s="907"/>
      <c r="U940" s="907"/>
      <c r="V940" s="907"/>
      <c r="W940" s="907"/>
      <c r="X940" s="907"/>
      <c r="Y940" s="907"/>
      <c r="Z940" s="907"/>
      <c r="AA940" s="908"/>
      <c r="AB940" s="909"/>
      <c r="AC940" s="909"/>
      <c r="AD940" s="909"/>
      <c r="AE940" s="908"/>
      <c r="AF940" s="909"/>
      <c r="AG940" s="909"/>
      <c r="AH940" s="908"/>
    </row>
    <row r="941" spans="4:34" ht="12.75" customHeight="1" x14ac:dyDescent="0.25">
      <c r="D941" s="219"/>
      <c r="E941" s="232"/>
      <c r="H941" s="7"/>
      <c r="I941" s="422"/>
      <c r="J941" s="8"/>
      <c r="K941" s="9"/>
      <c r="L941" s="9"/>
      <c r="M941" s="9"/>
      <c r="N941" s="9"/>
      <c r="O941" s="9"/>
      <c r="P941" s="906"/>
      <c r="Q941" s="907"/>
      <c r="R941" s="907"/>
      <c r="S941" s="907"/>
      <c r="T941" s="907"/>
      <c r="U941" s="907"/>
      <c r="V941" s="907"/>
      <c r="W941" s="907"/>
      <c r="X941" s="907"/>
      <c r="Y941" s="907"/>
      <c r="Z941" s="907"/>
      <c r="AA941" s="908"/>
      <c r="AB941" s="909"/>
      <c r="AC941" s="909"/>
      <c r="AD941" s="909"/>
      <c r="AE941" s="908"/>
      <c r="AF941" s="909"/>
      <c r="AG941" s="909"/>
      <c r="AH941" s="908"/>
    </row>
    <row r="942" spans="4:34" ht="12.75" customHeight="1" x14ac:dyDescent="0.25">
      <c r="D942" s="219"/>
      <c r="E942" s="232"/>
      <c r="H942" s="7"/>
      <c r="I942" s="422"/>
      <c r="J942" s="8"/>
      <c r="K942" s="9"/>
      <c r="L942" s="9"/>
      <c r="M942" s="9"/>
      <c r="N942" s="9"/>
      <c r="O942" s="9"/>
      <c r="P942" s="906"/>
      <c r="Q942" s="907"/>
      <c r="R942" s="907"/>
      <c r="S942" s="907"/>
      <c r="T942" s="907"/>
      <c r="U942" s="907"/>
      <c r="V942" s="907"/>
      <c r="W942" s="907"/>
      <c r="X942" s="907"/>
      <c r="Y942" s="907"/>
      <c r="Z942" s="907"/>
      <c r="AA942" s="908"/>
      <c r="AB942" s="909"/>
      <c r="AC942" s="909"/>
      <c r="AD942" s="909"/>
      <c r="AE942" s="908"/>
      <c r="AF942" s="909"/>
      <c r="AG942" s="909"/>
      <c r="AH942" s="908"/>
    </row>
    <row r="943" spans="4:34" ht="12.75" customHeight="1" x14ac:dyDescent="0.25">
      <c r="D943" s="219"/>
      <c r="E943" s="232"/>
      <c r="H943" s="7"/>
      <c r="I943" s="422"/>
      <c r="J943" s="8"/>
      <c r="K943" s="9"/>
      <c r="L943" s="9"/>
      <c r="M943" s="9"/>
      <c r="N943" s="9"/>
      <c r="O943" s="9"/>
      <c r="P943" s="906"/>
      <c r="Q943" s="907"/>
      <c r="R943" s="907"/>
      <c r="S943" s="907"/>
      <c r="T943" s="907"/>
      <c r="U943" s="907"/>
      <c r="V943" s="907"/>
      <c r="W943" s="907"/>
      <c r="X943" s="907"/>
      <c r="Y943" s="907"/>
      <c r="Z943" s="907"/>
      <c r="AA943" s="908"/>
      <c r="AB943" s="909"/>
      <c r="AC943" s="909"/>
      <c r="AD943" s="909"/>
      <c r="AE943" s="908"/>
      <c r="AF943" s="909"/>
      <c r="AG943" s="909"/>
      <c r="AH943" s="908"/>
    </row>
    <row r="944" spans="4:34" ht="12.75" customHeight="1" x14ac:dyDescent="0.25">
      <c r="D944" s="219"/>
      <c r="E944" s="232"/>
      <c r="H944" s="7"/>
      <c r="I944" s="422"/>
      <c r="J944" s="8"/>
      <c r="K944" s="9"/>
      <c r="L944" s="9"/>
      <c r="M944" s="9"/>
      <c r="N944" s="9"/>
      <c r="O944" s="9"/>
      <c r="P944" s="906"/>
      <c r="Q944" s="907"/>
      <c r="R944" s="907"/>
      <c r="S944" s="907"/>
      <c r="T944" s="907"/>
      <c r="U944" s="907"/>
      <c r="V944" s="907"/>
      <c r="W944" s="907"/>
      <c r="X944" s="907"/>
      <c r="Y944" s="907"/>
      <c r="Z944" s="907"/>
      <c r="AA944" s="908"/>
      <c r="AB944" s="909"/>
      <c r="AC944" s="909"/>
      <c r="AD944" s="909"/>
      <c r="AE944" s="908"/>
      <c r="AF944" s="909"/>
      <c r="AG944" s="909"/>
      <c r="AH944" s="908"/>
    </row>
    <row r="945" spans="4:34" ht="12.75" customHeight="1" x14ac:dyDescent="0.25">
      <c r="D945" s="219"/>
      <c r="E945" s="232"/>
      <c r="H945" s="7"/>
      <c r="I945" s="422"/>
      <c r="J945" s="8"/>
      <c r="K945" s="9"/>
      <c r="L945" s="9"/>
      <c r="M945" s="9"/>
      <c r="N945" s="9"/>
      <c r="O945" s="9"/>
      <c r="P945" s="906"/>
      <c r="Q945" s="907"/>
      <c r="R945" s="907"/>
      <c r="S945" s="907"/>
      <c r="T945" s="907"/>
      <c r="U945" s="907"/>
      <c r="V945" s="907"/>
      <c r="W945" s="907"/>
      <c r="X945" s="907"/>
      <c r="Y945" s="907"/>
      <c r="Z945" s="907"/>
      <c r="AA945" s="908"/>
      <c r="AB945" s="909"/>
      <c r="AC945" s="909"/>
      <c r="AD945" s="909"/>
      <c r="AE945" s="908"/>
      <c r="AF945" s="909"/>
      <c r="AG945" s="909"/>
      <c r="AH945" s="908"/>
    </row>
    <row r="946" spans="4:34" ht="12.75" customHeight="1" x14ac:dyDescent="0.25">
      <c r="D946" s="219"/>
      <c r="E946" s="232"/>
      <c r="H946" s="7"/>
      <c r="I946" s="422"/>
      <c r="J946" s="8"/>
      <c r="K946" s="9"/>
      <c r="L946" s="9"/>
      <c r="M946" s="9"/>
      <c r="N946" s="9"/>
      <c r="O946" s="9"/>
      <c r="P946" s="906"/>
      <c r="Q946" s="907"/>
      <c r="R946" s="907"/>
      <c r="S946" s="907"/>
      <c r="T946" s="907"/>
      <c r="U946" s="907"/>
      <c r="V946" s="907"/>
      <c r="W946" s="907"/>
      <c r="X946" s="907"/>
      <c r="Y946" s="907"/>
      <c r="Z946" s="907"/>
      <c r="AA946" s="908"/>
      <c r="AB946" s="909"/>
      <c r="AC946" s="909"/>
      <c r="AD946" s="909"/>
      <c r="AE946" s="908"/>
      <c r="AF946" s="909"/>
      <c r="AG946" s="909"/>
      <c r="AH946" s="908"/>
    </row>
    <row r="947" spans="4:34" ht="12.75" customHeight="1" x14ac:dyDescent="0.25">
      <c r="D947" s="219"/>
      <c r="E947" s="232"/>
      <c r="H947" s="7"/>
      <c r="I947" s="422"/>
      <c r="J947" s="8"/>
      <c r="K947" s="9"/>
      <c r="L947" s="9"/>
      <c r="M947" s="9"/>
      <c r="N947" s="9"/>
      <c r="O947" s="9"/>
      <c r="P947" s="906"/>
      <c r="Q947" s="907"/>
      <c r="R947" s="907"/>
      <c r="S947" s="907"/>
      <c r="T947" s="907"/>
      <c r="U947" s="907"/>
      <c r="V947" s="907"/>
      <c r="W947" s="907"/>
      <c r="X947" s="907"/>
      <c r="Y947" s="907"/>
      <c r="Z947" s="907"/>
      <c r="AA947" s="908"/>
      <c r="AB947" s="909"/>
      <c r="AC947" s="909"/>
      <c r="AD947" s="909"/>
      <c r="AE947" s="908"/>
      <c r="AF947" s="909"/>
      <c r="AG947" s="909"/>
      <c r="AH947" s="908"/>
    </row>
    <row r="948" spans="4:34" ht="12.75" customHeight="1" x14ac:dyDescent="0.25">
      <c r="D948" s="219"/>
      <c r="E948" s="232"/>
      <c r="H948" s="7"/>
      <c r="I948" s="422"/>
      <c r="J948" s="8"/>
      <c r="K948" s="9"/>
      <c r="L948" s="9"/>
      <c r="M948" s="9"/>
      <c r="N948" s="9"/>
      <c r="O948" s="9"/>
      <c r="P948" s="906"/>
      <c r="Q948" s="907"/>
      <c r="R948" s="907"/>
      <c r="S948" s="907"/>
      <c r="T948" s="907"/>
      <c r="U948" s="907"/>
      <c r="V948" s="907"/>
      <c r="W948" s="907"/>
      <c r="X948" s="907"/>
      <c r="Y948" s="907"/>
      <c r="Z948" s="907"/>
      <c r="AA948" s="908"/>
      <c r="AB948" s="909"/>
      <c r="AC948" s="909"/>
      <c r="AD948" s="909"/>
      <c r="AE948" s="908"/>
      <c r="AF948" s="909"/>
      <c r="AG948" s="909"/>
      <c r="AH948" s="908"/>
    </row>
    <row r="949" spans="4:34" ht="12.75" customHeight="1" x14ac:dyDescent="0.25">
      <c r="D949" s="219"/>
      <c r="E949" s="232"/>
      <c r="H949" s="7"/>
      <c r="I949" s="422"/>
      <c r="J949" s="8"/>
      <c r="K949" s="9"/>
      <c r="L949" s="9"/>
      <c r="M949" s="9"/>
      <c r="N949" s="9"/>
      <c r="O949" s="9"/>
      <c r="P949" s="906"/>
      <c r="Q949" s="907"/>
      <c r="R949" s="907"/>
      <c r="S949" s="907"/>
      <c r="T949" s="907"/>
      <c r="U949" s="907"/>
      <c r="V949" s="907"/>
      <c r="W949" s="907"/>
      <c r="X949" s="907"/>
      <c r="Y949" s="907"/>
      <c r="Z949" s="907"/>
      <c r="AA949" s="908"/>
      <c r="AB949" s="909"/>
      <c r="AC949" s="909"/>
      <c r="AD949" s="909"/>
      <c r="AE949" s="908"/>
      <c r="AF949" s="909"/>
      <c r="AG949" s="909"/>
      <c r="AH949" s="908"/>
    </row>
    <row r="950" spans="4:34" ht="12.75" customHeight="1" x14ac:dyDescent="0.25">
      <c r="D950" s="219"/>
      <c r="E950" s="232"/>
      <c r="H950" s="7"/>
      <c r="I950" s="422"/>
      <c r="J950" s="8"/>
      <c r="K950" s="9"/>
      <c r="L950" s="9"/>
      <c r="M950" s="9"/>
      <c r="N950" s="9"/>
      <c r="O950" s="9"/>
      <c r="P950" s="906"/>
      <c r="Q950" s="907"/>
      <c r="R950" s="907"/>
      <c r="S950" s="907"/>
      <c r="T950" s="907"/>
      <c r="U950" s="907"/>
      <c r="V950" s="907"/>
      <c r="W950" s="907"/>
      <c r="X950" s="907"/>
      <c r="Y950" s="907"/>
      <c r="Z950" s="907"/>
      <c r="AA950" s="908"/>
      <c r="AB950" s="909"/>
      <c r="AC950" s="909"/>
      <c r="AD950" s="909"/>
      <c r="AE950" s="908"/>
      <c r="AF950" s="909"/>
      <c r="AG950" s="909"/>
      <c r="AH950" s="908"/>
    </row>
    <row r="951" spans="4:34" ht="12.75" customHeight="1" x14ac:dyDescent="0.25">
      <c r="D951" s="219"/>
      <c r="E951" s="232"/>
      <c r="H951" s="7"/>
      <c r="I951" s="422"/>
      <c r="J951" s="8"/>
      <c r="K951" s="9"/>
      <c r="L951" s="9"/>
      <c r="M951" s="9"/>
      <c r="N951" s="9"/>
      <c r="O951" s="9"/>
      <c r="P951" s="906"/>
      <c r="Q951" s="907"/>
      <c r="R951" s="907"/>
      <c r="S951" s="907"/>
      <c r="T951" s="907"/>
      <c r="U951" s="907"/>
      <c r="V951" s="907"/>
      <c r="W951" s="907"/>
      <c r="X951" s="907"/>
      <c r="Y951" s="907"/>
      <c r="Z951" s="907"/>
      <c r="AA951" s="908"/>
      <c r="AB951" s="909"/>
      <c r="AC951" s="909"/>
      <c r="AD951" s="909"/>
      <c r="AE951" s="908"/>
      <c r="AF951" s="909"/>
      <c r="AG951" s="909"/>
      <c r="AH951" s="908"/>
    </row>
    <row r="952" spans="4:34" ht="12.75" customHeight="1" x14ac:dyDescent="0.25">
      <c r="D952" s="219"/>
      <c r="E952" s="232"/>
      <c r="H952" s="7"/>
      <c r="I952" s="422"/>
      <c r="J952" s="8"/>
      <c r="K952" s="9"/>
      <c r="L952" s="9"/>
      <c r="M952" s="9"/>
      <c r="N952" s="9"/>
      <c r="O952" s="9"/>
      <c r="P952" s="906"/>
      <c r="Q952" s="907"/>
      <c r="R952" s="907"/>
      <c r="S952" s="907"/>
      <c r="T952" s="907"/>
      <c r="U952" s="907"/>
      <c r="V952" s="907"/>
      <c r="W952" s="907"/>
      <c r="X952" s="907"/>
      <c r="Y952" s="907"/>
      <c r="Z952" s="907"/>
      <c r="AA952" s="908"/>
      <c r="AB952" s="909"/>
      <c r="AC952" s="909"/>
      <c r="AD952" s="909"/>
      <c r="AE952" s="908"/>
      <c r="AF952" s="909"/>
      <c r="AG952" s="909"/>
      <c r="AH952" s="908"/>
    </row>
    <row r="953" spans="4:34" ht="12.75" customHeight="1" x14ac:dyDescent="0.25">
      <c r="D953" s="219"/>
      <c r="E953" s="232"/>
      <c r="H953" s="7"/>
      <c r="I953" s="422"/>
      <c r="J953" s="8"/>
      <c r="K953" s="9"/>
      <c r="L953" s="9"/>
      <c r="M953" s="9"/>
      <c r="N953" s="9"/>
      <c r="O953" s="9"/>
      <c r="P953" s="906"/>
      <c r="Q953" s="907"/>
      <c r="R953" s="907"/>
      <c r="S953" s="907"/>
      <c r="T953" s="907"/>
      <c r="U953" s="907"/>
      <c r="V953" s="907"/>
      <c r="W953" s="907"/>
      <c r="X953" s="907"/>
      <c r="Y953" s="907"/>
      <c r="Z953" s="907"/>
      <c r="AA953" s="908"/>
      <c r="AB953" s="909"/>
      <c r="AC953" s="909"/>
      <c r="AD953" s="909"/>
      <c r="AE953" s="908"/>
      <c r="AF953" s="909"/>
      <c r="AG953" s="909"/>
      <c r="AH953" s="908"/>
    </row>
    <row r="954" spans="4:34" ht="12.75" customHeight="1" x14ac:dyDescent="0.25">
      <c r="D954" s="219"/>
      <c r="E954" s="232"/>
      <c r="H954" s="7"/>
      <c r="I954" s="422"/>
      <c r="J954" s="8"/>
      <c r="K954" s="9"/>
      <c r="L954" s="9"/>
      <c r="M954" s="9"/>
      <c r="N954" s="9"/>
      <c r="O954" s="9"/>
      <c r="P954" s="906"/>
      <c r="Q954" s="907"/>
      <c r="R954" s="907"/>
      <c r="S954" s="907"/>
      <c r="T954" s="907"/>
      <c r="U954" s="907"/>
      <c r="V954" s="907"/>
      <c r="W954" s="907"/>
      <c r="X954" s="907"/>
      <c r="Y954" s="907"/>
      <c r="Z954" s="907"/>
      <c r="AA954" s="908"/>
      <c r="AB954" s="909"/>
      <c r="AC954" s="909"/>
      <c r="AD954" s="909"/>
      <c r="AE954" s="908"/>
      <c r="AF954" s="909"/>
      <c r="AG954" s="909"/>
      <c r="AH954" s="908"/>
    </row>
  </sheetData>
  <sheetProtection algorithmName="SHA-512" hashValue="vCAAP97RUMhsaxifj2x+SwEiDJ8CqochiqsG0up+2Rvmvyofi8h13Wz+UMOwUSwKWAVt9+ZKK7ruhwMuzMsuHg==" saltValue="tbhSnd5OAOLU39eapqeBJQ==" spinCount="100000" sheet="1" selectLockedCells="1"/>
  <mergeCells count="1">
    <mergeCell ref="E2:J2"/>
  </mergeCells>
  <pageMargins left="0.7" right="0.7" top="0.75" bottom="0.75" header="0" footer="0"/>
  <pageSetup scale="66" orientation="landscape" r:id="rId1"/>
  <headerFooter>
    <oddHeader>&amp;LOfficial Bid Document Lot 3&amp;CNCPA     Supply Bid Bid Period:  August 1, 2024-July 31, 2025
&amp;R&amp;P</oddHeader>
  </headerFooter>
  <rowBreaks count="12" manualBreakCount="12">
    <brk id="55" max="14" man="1"/>
    <brk id="153" max="14" man="1"/>
    <brk id="202" max="14" man="1"/>
    <brk id="287" max="14" man="1"/>
    <brk id="386" max="14" man="1"/>
    <brk id="435" max="14" man="1"/>
    <brk id="482" max="14" man="1"/>
    <brk id="532" max="14" man="1"/>
    <brk id="581" max="14" man="1"/>
    <brk id="632" max="14" man="1"/>
    <brk id="681" max="14" man="1"/>
    <brk id="73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1000"/>
  <sheetViews>
    <sheetView showGridLines="0" workbookViewId="0">
      <selection activeCell="K12" sqref="K12"/>
    </sheetView>
  </sheetViews>
  <sheetFormatPr defaultColWidth="14.44140625" defaultRowHeight="15" customHeight="1" x14ac:dyDescent="0.25"/>
  <cols>
    <col min="1" max="1" width="8.77734375" customWidth="1"/>
    <col min="2" max="2" width="39.5546875" customWidth="1"/>
    <col min="3" max="3" width="22.77734375" customWidth="1"/>
    <col min="4" max="4" width="10.77734375" customWidth="1"/>
    <col min="5" max="5" width="7.77734375" customWidth="1"/>
    <col min="6" max="6" width="6.77734375" customWidth="1"/>
    <col min="7" max="7" width="2.5546875" customWidth="1"/>
    <col min="8" max="9" width="6.77734375" customWidth="1"/>
    <col min="10" max="10" width="7.44140625" customWidth="1"/>
    <col min="11" max="12" width="6.77734375" customWidth="1"/>
    <col min="13" max="13" width="7.21875" customWidth="1"/>
    <col min="14" max="14" width="12.77734375" customWidth="1"/>
    <col min="15" max="15" width="8.77734375" customWidth="1"/>
    <col min="16" max="16" width="14.44140625" customWidth="1"/>
    <col min="17" max="35" width="8" customWidth="1"/>
  </cols>
  <sheetData>
    <row r="1" spans="1:35" ht="13.5" customHeight="1" x14ac:dyDescent="0.25">
      <c r="A1" s="1" t="s">
        <v>0</v>
      </c>
      <c r="B1" s="2"/>
      <c r="C1" s="3"/>
      <c r="D1" s="3"/>
      <c r="E1" s="4"/>
      <c r="F1" s="2"/>
      <c r="G1" s="5"/>
      <c r="H1" s="6"/>
      <c r="I1" s="8"/>
      <c r="K1" s="9"/>
      <c r="L1" s="9"/>
      <c r="M1" s="9"/>
      <c r="N1" s="9"/>
      <c r="O1" s="9"/>
    </row>
    <row r="2" spans="1:35" ht="13.5" customHeight="1" x14ac:dyDescent="0.25">
      <c r="A2" s="1" t="s">
        <v>1</v>
      </c>
      <c r="B2" s="11"/>
      <c r="C2" s="12" t="s">
        <v>2</v>
      </c>
      <c r="D2" s="12"/>
      <c r="E2" s="1105"/>
      <c r="F2" s="1106"/>
      <c r="G2" s="1106"/>
      <c r="H2" s="1106"/>
      <c r="I2" s="1106"/>
      <c r="J2" s="1107"/>
      <c r="K2" s="9"/>
      <c r="L2" s="9"/>
      <c r="M2" s="13" t="s">
        <v>3</v>
      </c>
      <c r="N2" s="14">
        <v>0</v>
      </c>
      <c r="O2" s="9"/>
      <c r="R2" s="2"/>
    </row>
    <row r="3" spans="1:35" ht="12.75" customHeight="1" x14ac:dyDescent="0.25">
      <c r="B3" s="2"/>
      <c r="C3" s="8"/>
      <c r="D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35" ht="12.75" customHeight="1" x14ac:dyDescent="0.25">
      <c r="A4" s="354" t="s">
        <v>5</v>
      </c>
      <c r="B4" s="354" t="s">
        <v>6</v>
      </c>
      <c r="C4" s="354" t="s">
        <v>7</v>
      </c>
      <c r="D4" s="354" t="s">
        <v>8</v>
      </c>
      <c r="E4" s="355" t="s">
        <v>9</v>
      </c>
      <c r="F4" s="354" t="s">
        <v>10</v>
      </c>
      <c r="G4" s="354" t="s">
        <v>11</v>
      </c>
      <c r="H4" s="356" t="s">
        <v>12</v>
      </c>
      <c r="I4" s="357"/>
      <c r="J4" s="16" t="s">
        <v>13</v>
      </c>
      <c r="K4" s="224" t="s">
        <v>14</v>
      </c>
      <c r="L4" s="224" t="s">
        <v>15</v>
      </c>
      <c r="M4" s="224" t="s">
        <v>16</v>
      </c>
      <c r="N4" s="224" t="s">
        <v>17</v>
      </c>
      <c r="O4" s="224" t="s">
        <v>18</v>
      </c>
      <c r="P4" s="17"/>
      <c r="Q4" s="10"/>
    </row>
    <row r="5" spans="1:35" ht="13.5" customHeight="1" x14ac:dyDescent="0.25">
      <c r="A5" s="358" t="s">
        <v>36</v>
      </c>
      <c r="B5" s="358"/>
      <c r="C5" s="358"/>
      <c r="D5" s="358"/>
      <c r="E5" s="359" t="s">
        <v>37</v>
      </c>
      <c r="F5" s="358" t="s">
        <v>38</v>
      </c>
      <c r="G5" s="358" t="s">
        <v>14</v>
      </c>
      <c r="H5" s="360" t="s">
        <v>39</v>
      </c>
      <c r="I5" s="361" t="s">
        <v>39</v>
      </c>
      <c r="J5" s="19" t="s">
        <v>40</v>
      </c>
      <c r="K5" s="362" t="s">
        <v>41</v>
      </c>
      <c r="L5" s="362"/>
      <c r="M5" s="326" t="s">
        <v>42</v>
      </c>
      <c r="N5" s="362" t="s">
        <v>41</v>
      </c>
      <c r="O5" s="362" t="s">
        <v>43</v>
      </c>
      <c r="P5" s="17"/>
      <c r="Q5" s="10"/>
    </row>
    <row r="6" spans="1:35" ht="13.5" customHeight="1" x14ac:dyDescent="0.25">
      <c r="A6" s="363" t="s">
        <v>851</v>
      </c>
      <c r="B6" s="364"/>
      <c r="C6" s="336"/>
      <c r="D6" s="336"/>
      <c r="E6" s="365"/>
      <c r="F6" s="324"/>
      <c r="G6" s="336"/>
      <c r="H6" s="366"/>
      <c r="I6" s="367"/>
      <c r="J6" s="20"/>
      <c r="K6" s="334"/>
      <c r="L6" s="334"/>
      <c r="M6" s="334"/>
      <c r="N6" s="21"/>
      <c r="O6" s="22"/>
      <c r="P6" s="2"/>
      <c r="Q6" s="2"/>
    </row>
    <row r="7" spans="1:35" ht="13.5" customHeight="1" x14ac:dyDescent="0.25">
      <c r="A7" s="368">
        <v>1</v>
      </c>
      <c r="B7" s="23"/>
      <c r="C7" s="82"/>
      <c r="D7" s="82"/>
      <c r="E7" s="25"/>
      <c r="F7" s="25">
        <v>1</v>
      </c>
      <c r="G7" s="26" t="s">
        <v>50</v>
      </c>
      <c r="H7" s="27">
        <v>0</v>
      </c>
      <c r="I7" s="369">
        <f>$H$7*$F$7/F7</f>
        <v>0</v>
      </c>
      <c r="J7" s="28"/>
      <c r="K7" s="29">
        <v>0</v>
      </c>
      <c r="L7" s="85">
        <f>$N$2</f>
        <v>0</v>
      </c>
      <c r="M7" s="30">
        <f>K7+L7</f>
        <v>0</v>
      </c>
      <c r="N7" s="31">
        <f>I7*M7</f>
        <v>0</v>
      </c>
      <c r="O7" s="32">
        <f>M7/F7</f>
        <v>0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2.75" customHeight="1" x14ac:dyDescent="0.25">
      <c r="A8" s="370"/>
      <c r="B8" s="100"/>
      <c r="C8" s="111"/>
      <c r="D8" s="111"/>
      <c r="E8" s="371"/>
      <c r="F8" s="371">
        <v>1</v>
      </c>
      <c r="G8" s="100" t="s">
        <v>50</v>
      </c>
      <c r="H8" s="372"/>
      <c r="I8" s="35">
        <f>$H$7*$F$7/F8</f>
        <v>0</v>
      </c>
      <c r="J8" s="36"/>
      <c r="K8" s="37">
        <v>0</v>
      </c>
      <c r="L8" s="38">
        <f>$N$2</f>
        <v>0</v>
      </c>
      <c r="M8" s="101">
        <f>K8+L8</f>
        <v>0</v>
      </c>
      <c r="N8" s="38">
        <f>M8*I8</f>
        <v>0</v>
      </c>
      <c r="O8" s="373">
        <f>M8/F8</f>
        <v>0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2.75" customHeight="1" x14ac:dyDescent="0.25">
      <c r="A9" s="370"/>
      <c r="B9" s="100"/>
      <c r="C9" s="111"/>
      <c r="D9" s="111"/>
      <c r="E9" s="371"/>
      <c r="F9" s="371">
        <v>1</v>
      </c>
      <c r="G9" s="100" t="s">
        <v>50</v>
      </c>
      <c r="H9" s="374"/>
      <c r="I9" s="375">
        <f>$H$7*$F$7/F9</f>
        <v>0</v>
      </c>
      <c r="J9" s="36"/>
      <c r="K9" s="37">
        <v>0</v>
      </c>
      <c r="L9" s="38">
        <f>$N$2</f>
        <v>0</v>
      </c>
      <c r="M9" s="101">
        <f>K9+L9</f>
        <v>0</v>
      </c>
      <c r="N9" s="101">
        <f>M9*I9</f>
        <v>0</v>
      </c>
      <c r="O9" s="373">
        <f>M9/F9</f>
        <v>0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2.75" customHeight="1" x14ac:dyDescent="0.25">
      <c r="A10" s="370"/>
      <c r="B10" s="100"/>
      <c r="C10" s="111"/>
      <c r="D10" s="111"/>
      <c r="E10" s="371"/>
      <c r="F10" s="371"/>
      <c r="G10" s="42"/>
      <c r="H10" s="43"/>
      <c r="I10" s="35"/>
      <c r="J10" s="42"/>
      <c r="K10" s="38"/>
      <c r="L10" s="38"/>
      <c r="M10" s="38"/>
      <c r="N10" s="38"/>
      <c r="O10" s="45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3.5" customHeight="1" x14ac:dyDescent="0.25">
      <c r="A11" s="376"/>
      <c r="B11" s="192"/>
      <c r="C11" s="192"/>
      <c r="D11" s="192"/>
      <c r="E11" s="377"/>
      <c r="F11" s="47"/>
      <c r="G11" s="48"/>
      <c r="H11" s="378"/>
      <c r="I11" s="49"/>
      <c r="J11" s="48"/>
      <c r="K11" s="50"/>
      <c r="L11" s="50"/>
      <c r="M11" s="50"/>
      <c r="N11" s="50"/>
      <c r="O11" s="51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3.5" customHeight="1" x14ac:dyDescent="0.25">
      <c r="A12" s="368">
        <v>2</v>
      </c>
      <c r="B12" s="23"/>
      <c r="C12" s="111"/>
      <c r="D12" s="111"/>
      <c r="E12" s="25"/>
      <c r="F12" s="25">
        <v>1</v>
      </c>
      <c r="G12" s="84" t="s">
        <v>50</v>
      </c>
      <c r="H12" s="379">
        <v>0</v>
      </c>
      <c r="I12" s="369">
        <f>$H$12*$F$12/F12</f>
        <v>0</v>
      </c>
      <c r="J12" s="34"/>
      <c r="K12" s="52">
        <v>0</v>
      </c>
      <c r="L12" s="85">
        <f>$N$2</f>
        <v>0</v>
      </c>
      <c r="M12" s="106">
        <f>K12+L12</f>
        <v>0</v>
      </c>
      <c r="N12" s="38">
        <f>I12*M12</f>
        <v>0</v>
      </c>
      <c r="O12" s="45">
        <f>M12/F12</f>
        <v>0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2.75" customHeight="1" x14ac:dyDescent="0.25">
      <c r="A13" s="370"/>
      <c r="B13" s="380"/>
      <c r="C13" s="111"/>
      <c r="D13" s="111"/>
      <c r="E13" s="371"/>
      <c r="F13" s="371">
        <v>1</v>
      </c>
      <c r="G13" s="42" t="s">
        <v>50</v>
      </c>
      <c r="H13" s="372"/>
      <c r="I13" s="35">
        <f>$H$12*$F$12/F13</f>
        <v>0</v>
      </c>
      <c r="J13" s="39"/>
      <c r="K13" s="40">
        <v>0</v>
      </c>
      <c r="L13" s="38">
        <f>$N$2</f>
        <v>0</v>
      </c>
      <c r="M13" s="38">
        <f>K13+L13</f>
        <v>0</v>
      </c>
      <c r="N13" s="101">
        <f>M13*I13</f>
        <v>0</v>
      </c>
      <c r="O13" s="373">
        <f>M13/F13</f>
        <v>0</v>
      </c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2.75" customHeight="1" x14ac:dyDescent="0.25">
      <c r="A14" s="370"/>
      <c r="B14" s="380"/>
      <c r="C14" s="111"/>
      <c r="D14" s="111"/>
      <c r="E14" s="371"/>
      <c r="F14" s="371">
        <v>1</v>
      </c>
      <c r="G14" s="100" t="s">
        <v>50</v>
      </c>
      <c r="H14" s="374"/>
      <c r="I14" s="381">
        <f>$H$12*$F$12/F14</f>
        <v>0</v>
      </c>
      <c r="J14" s="36"/>
      <c r="K14" s="37">
        <v>0</v>
      </c>
      <c r="L14" s="38">
        <f>$N$2</f>
        <v>0</v>
      </c>
      <c r="M14" s="101">
        <f>K14+L14</f>
        <v>0</v>
      </c>
      <c r="N14" s="101">
        <f>M14*I14</f>
        <v>0</v>
      </c>
      <c r="O14" s="373">
        <f>M14/F14</f>
        <v>0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2.75" customHeight="1" x14ac:dyDescent="0.25">
      <c r="A15" s="370"/>
      <c r="B15" s="100"/>
      <c r="C15" s="111"/>
      <c r="D15" s="111"/>
      <c r="E15" s="371"/>
      <c r="F15" s="371"/>
      <c r="G15" s="42"/>
      <c r="H15" s="43"/>
      <c r="I15" s="381"/>
      <c r="J15" s="42"/>
      <c r="K15" s="38"/>
      <c r="L15" s="38"/>
      <c r="M15" s="38"/>
      <c r="N15" s="38"/>
      <c r="O15" s="45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3.5" customHeight="1" x14ac:dyDescent="0.25">
      <c r="A16" s="376"/>
      <c r="B16" s="192"/>
      <c r="C16" s="192"/>
      <c r="D16" s="192"/>
      <c r="E16" s="377"/>
      <c r="F16" s="382"/>
      <c r="G16" s="57"/>
      <c r="H16" s="378"/>
      <c r="I16" s="383"/>
      <c r="J16" s="57"/>
      <c r="K16" s="58"/>
      <c r="L16" s="58"/>
      <c r="M16" s="194"/>
      <c r="N16" s="194"/>
      <c r="O16" s="384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5">
      <c r="A17" s="370">
        <v>3</v>
      </c>
      <c r="B17" s="380"/>
      <c r="C17" s="111"/>
      <c r="D17" s="111"/>
      <c r="E17" s="385"/>
      <c r="F17" s="371">
        <v>1</v>
      </c>
      <c r="G17" s="100" t="s">
        <v>50</v>
      </c>
      <c r="H17" s="59">
        <v>0</v>
      </c>
      <c r="I17" s="381">
        <f>$H$17*$F$17/F17</f>
        <v>0</v>
      </c>
      <c r="J17" s="36"/>
      <c r="K17" s="37">
        <v>0</v>
      </c>
      <c r="L17" s="85">
        <f>$N$2</f>
        <v>0</v>
      </c>
      <c r="M17" s="101">
        <f>K17+L17</f>
        <v>0</v>
      </c>
      <c r="N17" s="101">
        <f>I17*M17</f>
        <v>0</v>
      </c>
      <c r="O17" s="373">
        <f>M17/F17</f>
        <v>0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2.75" customHeight="1" x14ac:dyDescent="0.25">
      <c r="A18" s="370"/>
      <c r="B18" s="100"/>
      <c r="C18" s="111"/>
      <c r="D18" s="111"/>
      <c r="E18" s="385"/>
      <c r="F18" s="371">
        <v>1</v>
      </c>
      <c r="G18" s="100" t="s">
        <v>50</v>
      </c>
      <c r="H18" s="43"/>
      <c r="I18" s="381">
        <f>$H$17*$F$17/F18</f>
        <v>0</v>
      </c>
      <c r="J18" s="36"/>
      <c r="K18" s="37">
        <v>0</v>
      </c>
      <c r="L18" s="38">
        <f>$N$2</f>
        <v>0</v>
      </c>
      <c r="M18" s="101">
        <f>K18+L18</f>
        <v>0</v>
      </c>
      <c r="N18" s="101">
        <f>I18*M18</f>
        <v>0</v>
      </c>
      <c r="O18" s="373">
        <f>M18/F18</f>
        <v>0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2.75" customHeight="1" x14ac:dyDescent="0.25">
      <c r="A19" s="370"/>
      <c r="B19" s="100"/>
      <c r="C19" s="111"/>
      <c r="D19" s="111"/>
      <c r="E19" s="385"/>
      <c r="F19" s="371">
        <v>1</v>
      </c>
      <c r="G19" s="100" t="s">
        <v>50</v>
      </c>
      <c r="H19" s="43"/>
      <c r="I19" s="381">
        <f>$H$17*$F$17/F19</f>
        <v>0</v>
      </c>
      <c r="J19" s="36"/>
      <c r="K19" s="37">
        <v>0</v>
      </c>
      <c r="L19" s="38">
        <f>$N$2</f>
        <v>0</v>
      </c>
      <c r="M19" s="101">
        <f>K19+L19</f>
        <v>0</v>
      </c>
      <c r="N19" s="101">
        <f>I19*M19</f>
        <v>0</v>
      </c>
      <c r="O19" s="373">
        <f>M19/F19</f>
        <v>0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2.75" customHeight="1" x14ac:dyDescent="0.25">
      <c r="A20" s="370"/>
      <c r="B20" s="100"/>
      <c r="C20" s="111"/>
      <c r="D20" s="111"/>
      <c r="E20" s="385"/>
      <c r="F20" s="371"/>
      <c r="G20" s="100"/>
      <c r="H20" s="43"/>
      <c r="I20" s="381"/>
      <c r="J20" s="100"/>
      <c r="K20" s="101"/>
      <c r="L20" s="101"/>
      <c r="M20" s="101"/>
      <c r="N20" s="101"/>
      <c r="O20" s="37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5">
      <c r="A21" s="370"/>
      <c r="B21" s="199"/>
      <c r="C21" s="105"/>
      <c r="D21" s="105"/>
      <c r="E21" s="359"/>
      <c r="F21" s="354"/>
      <c r="G21" s="199"/>
      <c r="H21" s="378"/>
      <c r="I21" s="49"/>
      <c r="J21" s="60"/>
      <c r="K21" s="201"/>
      <c r="L21" s="201"/>
      <c r="M21" s="50"/>
      <c r="N21" s="50"/>
      <c r="O21" s="51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5">
      <c r="A22" s="61">
        <v>4</v>
      </c>
      <c r="B22" s="62"/>
      <c r="C22" s="82"/>
      <c r="D22" s="82"/>
      <c r="E22" s="63"/>
      <c r="F22" s="64">
        <v>1</v>
      </c>
      <c r="G22" s="26" t="s">
        <v>50</v>
      </c>
      <c r="H22" s="59">
        <v>0</v>
      </c>
      <c r="I22" s="381">
        <f>$H$22*$F$22/F22</f>
        <v>0</v>
      </c>
      <c r="J22" s="34"/>
      <c r="K22" s="29">
        <v>0</v>
      </c>
      <c r="L22" s="85">
        <f>$N$2</f>
        <v>0</v>
      </c>
      <c r="M22" s="101">
        <f>K22+L22</f>
        <v>0</v>
      </c>
      <c r="N22" s="101">
        <f>I22*M22</f>
        <v>0</v>
      </c>
      <c r="O22" s="373">
        <f>M22/F22</f>
        <v>0</v>
      </c>
      <c r="P22" s="65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2.75" customHeight="1" x14ac:dyDescent="0.25">
      <c r="A23" s="66"/>
      <c r="B23" s="67"/>
      <c r="C23" s="111"/>
      <c r="D23" s="111"/>
      <c r="E23" s="385"/>
      <c r="F23" s="386">
        <v>1</v>
      </c>
      <c r="G23" s="42" t="s">
        <v>50</v>
      </c>
      <c r="H23" s="372"/>
      <c r="I23" s="381">
        <f>$H$22*$F$22/F23</f>
        <v>0</v>
      </c>
      <c r="J23" s="39"/>
      <c r="K23" s="40">
        <v>0</v>
      </c>
      <c r="L23" s="38">
        <f>$N$2</f>
        <v>0</v>
      </c>
      <c r="M23" s="101">
        <f>K23+L23</f>
        <v>0</v>
      </c>
      <c r="N23" s="101">
        <f>M23*I23</f>
        <v>0</v>
      </c>
      <c r="O23" s="373">
        <f>M23/F23</f>
        <v>0</v>
      </c>
      <c r="P23" s="65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2.75" customHeight="1" x14ac:dyDescent="0.25">
      <c r="A24" s="66"/>
      <c r="B24" s="67"/>
      <c r="C24" s="111"/>
      <c r="D24" s="111"/>
      <c r="E24" s="385"/>
      <c r="F24" s="386">
        <v>1</v>
      </c>
      <c r="G24" s="100" t="s">
        <v>50</v>
      </c>
      <c r="H24" s="374"/>
      <c r="I24" s="381">
        <f>$H$22*$F$22/F24</f>
        <v>0</v>
      </c>
      <c r="J24" s="36"/>
      <c r="K24" s="37">
        <v>0</v>
      </c>
      <c r="L24" s="38">
        <f>$N$2</f>
        <v>0</v>
      </c>
      <c r="M24" s="101">
        <f>K24+L24</f>
        <v>0</v>
      </c>
      <c r="N24" s="101">
        <f>M24*I24</f>
        <v>0</v>
      </c>
      <c r="O24" s="373">
        <f>M24/F24</f>
        <v>0</v>
      </c>
      <c r="P24" s="65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2.75" customHeight="1" x14ac:dyDescent="0.25">
      <c r="A25" s="66"/>
      <c r="B25" s="67"/>
      <c r="C25" s="104"/>
      <c r="D25" s="104"/>
      <c r="E25" s="359"/>
      <c r="F25" s="69"/>
      <c r="G25" s="105"/>
      <c r="H25" s="374"/>
      <c r="I25" s="375"/>
      <c r="J25" s="105"/>
      <c r="K25" s="106"/>
      <c r="L25" s="106"/>
      <c r="M25" s="106"/>
      <c r="N25" s="38"/>
      <c r="O25" s="45"/>
      <c r="P25" s="65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5">
      <c r="A26" s="376"/>
      <c r="B26" s="48"/>
      <c r="C26" s="48"/>
      <c r="D26" s="48"/>
      <c r="E26" s="53"/>
      <c r="F26" s="47"/>
      <c r="G26" s="199"/>
      <c r="H26" s="378"/>
      <c r="I26" s="49"/>
      <c r="J26" s="60"/>
      <c r="K26" s="201"/>
      <c r="L26" s="201"/>
      <c r="M26" s="201"/>
      <c r="N26" s="194"/>
      <c r="O26" s="384"/>
      <c r="P26" s="65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5">
      <c r="A27" s="66">
        <v>5</v>
      </c>
      <c r="B27" s="71"/>
      <c r="C27" s="111"/>
      <c r="D27" s="111"/>
      <c r="E27" s="387"/>
      <c r="F27" s="388">
        <v>1</v>
      </c>
      <c r="G27" s="26" t="s">
        <v>50</v>
      </c>
      <c r="H27" s="72">
        <v>0</v>
      </c>
      <c r="I27" s="389">
        <f>$H$27*$F$27/F27</f>
        <v>0</v>
      </c>
      <c r="J27" s="28"/>
      <c r="K27" s="29">
        <v>0</v>
      </c>
      <c r="L27" s="85">
        <f>$N$2</f>
        <v>0</v>
      </c>
      <c r="M27" s="31">
        <f>K27+L27</f>
        <v>0</v>
      </c>
      <c r="N27" s="38">
        <f>I27*M27</f>
        <v>0</v>
      </c>
      <c r="O27" s="45">
        <f>M27/F27</f>
        <v>0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2.75" customHeight="1" x14ac:dyDescent="0.25">
      <c r="A28" s="66"/>
      <c r="B28" s="67"/>
      <c r="C28" s="111"/>
      <c r="D28" s="111"/>
      <c r="E28" s="390"/>
      <c r="F28" s="391">
        <v>1</v>
      </c>
      <c r="G28" s="42" t="s">
        <v>50</v>
      </c>
      <c r="H28" s="392"/>
      <c r="I28" s="35">
        <f>$H$27*$F$27/F28</f>
        <v>0</v>
      </c>
      <c r="J28" s="39"/>
      <c r="K28" s="40">
        <v>0</v>
      </c>
      <c r="L28" s="38">
        <f>$N$2</f>
        <v>0</v>
      </c>
      <c r="M28" s="38">
        <f>K28+L28</f>
        <v>0</v>
      </c>
      <c r="N28" s="101">
        <f>M28*I28</f>
        <v>0</v>
      </c>
      <c r="O28" s="373">
        <f>M28/F28</f>
        <v>0</v>
      </c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2.75" customHeight="1" x14ac:dyDescent="0.25">
      <c r="A29" s="66"/>
      <c r="B29" s="67"/>
      <c r="C29" s="111"/>
      <c r="D29" s="111"/>
      <c r="E29" s="390"/>
      <c r="F29" s="391">
        <v>1</v>
      </c>
      <c r="G29" s="100" t="s">
        <v>50</v>
      </c>
      <c r="H29" s="374"/>
      <c r="I29" s="393">
        <f>$H$27*$F$27/F29</f>
        <v>0</v>
      </c>
      <c r="J29" s="36"/>
      <c r="K29" s="37">
        <v>0</v>
      </c>
      <c r="L29" s="38">
        <f>$N$2</f>
        <v>0</v>
      </c>
      <c r="M29" s="101">
        <f>K29+L29</f>
        <v>0</v>
      </c>
      <c r="N29" s="101">
        <f>M29*I29</f>
        <v>0</v>
      </c>
      <c r="O29" s="373">
        <f>M29/F29</f>
        <v>0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2.75" customHeight="1" x14ac:dyDescent="0.25">
      <c r="A30" s="66"/>
      <c r="B30" s="67"/>
      <c r="C30" s="111"/>
      <c r="D30" s="111"/>
      <c r="E30" s="390"/>
      <c r="F30" s="391"/>
      <c r="G30" s="88"/>
      <c r="H30" s="74"/>
      <c r="I30" s="35"/>
      <c r="J30" s="42"/>
      <c r="K30" s="38"/>
      <c r="L30" s="38"/>
      <c r="M30" s="101"/>
      <c r="N30" s="38"/>
      <c r="O30" s="45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5">
      <c r="A31" s="376"/>
      <c r="B31" s="48"/>
      <c r="C31" s="48"/>
      <c r="D31" s="313"/>
      <c r="E31" s="394"/>
      <c r="F31" s="395"/>
      <c r="G31" s="313"/>
      <c r="H31" s="396"/>
      <c r="I31" s="397"/>
      <c r="J31" s="75"/>
      <c r="K31" s="353"/>
      <c r="L31" s="353"/>
      <c r="M31" s="50"/>
      <c r="N31" s="201"/>
      <c r="O31" s="398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5">
      <c r="A32" s="370">
        <v>6</v>
      </c>
      <c r="B32" s="23"/>
      <c r="C32" s="111"/>
      <c r="D32" s="111"/>
      <c r="E32" s="63"/>
      <c r="F32" s="25">
        <v>1</v>
      </c>
      <c r="G32" s="84" t="s">
        <v>50</v>
      </c>
      <c r="H32" s="399">
        <v>0</v>
      </c>
      <c r="I32" s="77">
        <f>$H$32*$F$32/F32</f>
        <v>0</v>
      </c>
      <c r="J32" s="28"/>
      <c r="K32" s="37">
        <v>0</v>
      </c>
      <c r="L32" s="85">
        <f>$N$2</f>
        <v>0</v>
      </c>
      <c r="M32" s="101">
        <f>K32+L32</f>
        <v>0</v>
      </c>
      <c r="N32" s="31">
        <f>I32*M32</f>
        <v>0</v>
      </c>
      <c r="O32" s="32">
        <f>M32/F32</f>
        <v>0</v>
      </c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2.75" customHeight="1" x14ac:dyDescent="0.25">
      <c r="A33" s="370"/>
      <c r="B33" s="67"/>
      <c r="C33" s="111"/>
      <c r="D33" s="111"/>
      <c r="E33" s="385"/>
      <c r="F33" s="371">
        <v>1</v>
      </c>
      <c r="G33" s="100" t="s">
        <v>50</v>
      </c>
      <c r="H33" s="78"/>
      <c r="I33" s="35">
        <f>$H$32*$F$32/F33</f>
        <v>0</v>
      </c>
      <c r="J33" s="36"/>
      <c r="K33" s="37">
        <v>0</v>
      </c>
      <c r="L33" s="38">
        <f>$N$2</f>
        <v>0</v>
      </c>
      <c r="M33" s="101">
        <f>K33+L33</f>
        <v>0</v>
      </c>
      <c r="N33" s="38">
        <f>M33*I33</f>
        <v>0</v>
      </c>
      <c r="O33" s="45">
        <f>M33/F33</f>
        <v>0</v>
      </c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2.75" customHeight="1" x14ac:dyDescent="0.25">
      <c r="A34" s="370"/>
      <c r="B34" s="67"/>
      <c r="C34" s="111"/>
      <c r="D34" s="111"/>
      <c r="E34" s="385"/>
      <c r="F34" s="371">
        <v>1</v>
      </c>
      <c r="G34" s="100" t="s">
        <v>50</v>
      </c>
      <c r="H34" s="374"/>
      <c r="I34" s="35">
        <f>$H$32*$F$32/F34</f>
        <v>0</v>
      </c>
      <c r="J34" s="36"/>
      <c r="K34" s="37">
        <v>0</v>
      </c>
      <c r="L34" s="38">
        <f>$N$2</f>
        <v>0</v>
      </c>
      <c r="M34" s="101">
        <f>K34+L34</f>
        <v>0</v>
      </c>
      <c r="N34" s="101">
        <f>M34*I34</f>
        <v>0</v>
      </c>
      <c r="O34" s="373">
        <f>M34/F34</f>
        <v>0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2.75" customHeight="1" x14ac:dyDescent="0.25">
      <c r="A35" s="370"/>
      <c r="B35" s="67"/>
      <c r="C35" s="42"/>
      <c r="D35" s="42"/>
      <c r="E35" s="76"/>
      <c r="F35" s="46"/>
      <c r="G35" s="42"/>
      <c r="H35" s="74"/>
      <c r="I35" s="35"/>
      <c r="J35" s="100"/>
      <c r="K35" s="101"/>
      <c r="L35" s="101"/>
      <c r="M35" s="101"/>
      <c r="N35" s="38"/>
      <c r="O35" s="45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5">
      <c r="A36" s="376"/>
      <c r="B36" s="192"/>
      <c r="C36" s="192"/>
      <c r="D36" s="283"/>
      <c r="E36" s="400"/>
      <c r="F36" s="401"/>
      <c r="G36" s="283"/>
      <c r="H36" s="396"/>
      <c r="I36" s="383"/>
      <c r="J36" s="79"/>
      <c r="K36" s="402"/>
      <c r="L36" s="402"/>
      <c r="M36" s="194"/>
      <c r="N36" s="194"/>
      <c r="O36" s="384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2.75" customHeight="1" x14ac:dyDescent="0.25">
      <c r="A37" s="370">
        <v>7</v>
      </c>
      <c r="B37" s="380"/>
      <c r="C37" s="111"/>
      <c r="D37" s="111"/>
      <c r="E37" s="385"/>
      <c r="F37" s="371">
        <v>1</v>
      </c>
      <c r="G37" s="100" t="s">
        <v>50</v>
      </c>
      <c r="H37" s="59">
        <v>0</v>
      </c>
      <c r="I37" s="403">
        <f>$H$37*$F$37/F37</f>
        <v>0</v>
      </c>
      <c r="J37" s="36"/>
      <c r="K37" s="37">
        <v>0</v>
      </c>
      <c r="L37" s="85">
        <f>$N$2</f>
        <v>0</v>
      </c>
      <c r="M37" s="101">
        <f>K37+L37</f>
        <v>0</v>
      </c>
      <c r="N37" s="101">
        <f>I37*M37</f>
        <v>0</v>
      </c>
      <c r="O37" s="373">
        <f>M37/F37</f>
        <v>0</v>
      </c>
    </row>
    <row r="38" spans="1:35" ht="12.75" customHeight="1" x14ac:dyDescent="0.25">
      <c r="A38" s="370"/>
      <c r="B38" s="67"/>
      <c r="C38" s="111"/>
      <c r="D38" s="111"/>
      <c r="E38" s="385"/>
      <c r="F38" s="371">
        <v>1</v>
      </c>
      <c r="G38" s="100" t="s">
        <v>50</v>
      </c>
      <c r="H38" s="372"/>
      <c r="I38" s="403">
        <f>$H$37*$F$37/F38</f>
        <v>0</v>
      </c>
      <c r="J38" s="36"/>
      <c r="K38" s="37">
        <v>0</v>
      </c>
      <c r="L38" s="38">
        <f>$N$2</f>
        <v>0</v>
      </c>
      <c r="M38" s="101">
        <f>K38+L38</f>
        <v>0</v>
      </c>
      <c r="N38" s="101">
        <f>M38*I38</f>
        <v>0</v>
      </c>
      <c r="O38" s="373">
        <f>M38/F38</f>
        <v>0</v>
      </c>
    </row>
    <row r="39" spans="1:35" ht="12.75" customHeight="1" x14ac:dyDescent="0.25">
      <c r="A39" s="370"/>
      <c r="B39" s="67"/>
      <c r="C39" s="111"/>
      <c r="D39" s="111"/>
      <c r="E39" s="385"/>
      <c r="F39" s="371">
        <v>1</v>
      </c>
      <c r="G39" s="100" t="s">
        <v>50</v>
      </c>
      <c r="H39" s="374"/>
      <c r="I39" s="403">
        <f>$H$37*$F$37/F39</f>
        <v>0</v>
      </c>
      <c r="J39" s="36"/>
      <c r="K39" s="37">
        <v>0</v>
      </c>
      <c r="L39" s="38">
        <f>$N$2</f>
        <v>0</v>
      </c>
      <c r="M39" s="101">
        <f>K39+L39</f>
        <v>0</v>
      </c>
      <c r="N39" s="101">
        <f>M39*I39</f>
        <v>0</v>
      </c>
      <c r="O39" s="373">
        <f>M39/F39</f>
        <v>0</v>
      </c>
    </row>
    <row r="40" spans="1:35" ht="12.75" customHeight="1" x14ac:dyDescent="0.25">
      <c r="A40" s="370"/>
      <c r="B40" s="67"/>
      <c r="C40" s="100"/>
      <c r="D40" s="100"/>
      <c r="E40" s="385"/>
      <c r="F40" s="371"/>
      <c r="G40" s="100"/>
      <c r="H40" s="374"/>
      <c r="I40" s="403"/>
      <c r="J40" s="100"/>
      <c r="K40" s="101"/>
      <c r="L40" s="101"/>
      <c r="M40" s="101"/>
      <c r="N40" s="101"/>
      <c r="O40" s="373"/>
    </row>
    <row r="41" spans="1:35" ht="13.5" customHeight="1" x14ac:dyDescent="0.25">
      <c r="A41" s="376"/>
      <c r="B41" s="48"/>
      <c r="C41" s="192"/>
      <c r="D41" s="192"/>
      <c r="E41" s="377"/>
      <c r="F41" s="382"/>
      <c r="G41" s="192"/>
      <c r="H41" s="378"/>
      <c r="I41" s="404"/>
      <c r="J41" s="192"/>
      <c r="K41" s="194"/>
      <c r="L41" s="194"/>
      <c r="M41" s="194"/>
      <c r="N41" s="194"/>
      <c r="O41" s="384"/>
    </row>
    <row r="42" spans="1:35" ht="13.5" customHeight="1" x14ac:dyDescent="0.25">
      <c r="A42" s="370">
        <v>8</v>
      </c>
      <c r="B42" s="380"/>
      <c r="C42" s="100"/>
      <c r="D42" s="100"/>
      <c r="E42" s="371"/>
      <c r="F42" s="371">
        <v>1</v>
      </c>
      <c r="G42" s="100" t="s">
        <v>50</v>
      </c>
      <c r="H42" s="59">
        <v>0</v>
      </c>
      <c r="I42" s="403">
        <f>$H$42*$F$42/F42</f>
        <v>0</v>
      </c>
      <c r="J42" s="36"/>
      <c r="K42" s="37">
        <v>0</v>
      </c>
      <c r="L42" s="85">
        <f>$N$2</f>
        <v>0</v>
      </c>
      <c r="M42" s="101">
        <f>K42+L42</f>
        <v>0</v>
      </c>
      <c r="N42" s="101">
        <f>I42*M42</f>
        <v>0</v>
      </c>
      <c r="O42" s="373">
        <f>M42/F42</f>
        <v>0</v>
      </c>
    </row>
    <row r="43" spans="1:35" ht="12.75" customHeight="1" x14ac:dyDescent="0.25">
      <c r="A43" s="370"/>
      <c r="B43" s="100"/>
      <c r="C43" s="100"/>
      <c r="D43" s="100"/>
      <c r="E43" s="371"/>
      <c r="F43" s="371">
        <v>1</v>
      </c>
      <c r="G43" s="100" t="s">
        <v>50</v>
      </c>
      <c r="H43" s="372"/>
      <c r="I43" s="403">
        <f>$H$42*$F$42/F43</f>
        <v>0</v>
      </c>
      <c r="J43" s="36"/>
      <c r="K43" s="37">
        <v>0</v>
      </c>
      <c r="L43" s="38">
        <f>$N$2</f>
        <v>0</v>
      </c>
      <c r="M43" s="101">
        <f>K43+L43</f>
        <v>0</v>
      </c>
      <c r="N43" s="101">
        <f>I43*M43</f>
        <v>0</v>
      </c>
      <c r="O43" s="373">
        <f>M43/F43</f>
        <v>0</v>
      </c>
    </row>
    <row r="44" spans="1:35" ht="12.75" customHeight="1" x14ac:dyDescent="0.25">
      <c r="A44" s="370"/>
      <c r="B44" s="100"/>
      <c r="C44" s="100"/>
      <c r="D44" s="100"/>
      <c r="E44" s="371"/>
      <c r="F44" s="371">
        <v>1</v>
      </c>
      <c r="G44" s="100" t="s">
        <v>50</v>
      </c>
      <c r="H44" s="43"/>
      <c r="I44" s="35">
        <f>$H$42*$F$42/F44</f>
        <v>0</v>
      </c>
      <c r="J44" s="36"/>
      <c r="K44" s="37">
        <v>0</v>
      </c>
      <c r="L44" s="38">
        <f>$N$2</f>
        <v>0</v>
      </c>
      <c r="M44" s="101">
        <f>K44+L44</f>
        <v>0</v>
      </c>
      <c r="N44" s="101">
        <f>I44*M44</f>
        <v>0</v>
      </c>
      <c r="O44" s="373">
        <f>M44/F44</f>
        <v>0</v>
      </c>
    </row>
    <row r="45" spans="1:35" ht="13.5" customHeight="1" x14ac:dyDescent="0.25">
      <c r="A45" s="376"/>
      <c r="B45" s="405"/>
      <c r="C45" s="192"/>
      <c r="D45" s="192"/>
      <c r="E45" s="377"/>
      <c r="F45" s="382"/>
      <c r="G45" s="192"/>
      <c r="H45" s="378"/>
      <c r="I45" s="404"/>
      <c r="J45" s="192"/>
      <c r="K45" s="194"/>
      <c r="L45" s="194"/>
      <c r="M45" s="194"/>
      <c r="N45" s="194"/>
      <c r="O45" s="51"/>
    </row>
    <row r="46" spans="1:35" ht="13.5" customHeight="1" x14ac:dyDescent="0.25">
      <c r="A46" s="370">
        <v>9</v>
      </c>
      <c r="B46" s="380"/>
      <c r="C46" s="42"/>
      <c r="D46" s="42"/>
      <c r="E46" s="46"/>
      <c r="F46" s="46">
        <v>1</v>
      </c>
      <c r="G46" s="100" t="s">
        <v>50</v>
      </c>
      <c r="H46" s="59">
        <v>0</v>
      </c>
      <c r="I46" s="403">
        <f>$H$46*$F$46/F46</f>
        <v>0</v>
      </c>
      <c r="J46" s="36"/>
      <c r="K46" s="37">
        <v>0</v>
      </c>
      <c r="L46" s="85">
        <f>$N$2</f>
        <v>0</v>
      </c>
      <c r="M46" s="101">
        <f>K46+L46</f>
        <v>0</v>
      </c>
      <c r="N46" s="101">
        <f>M46*I46</f>
        <v>0</v>
      </c>
      <c r="O46" s="373">
        <f>M46/F46</f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2.75" customHeight="1" x14ac:dyDescent="0.25">
      <c r="A47" s="370"/>
      <c r="B47" s="100"/>
      <c r="C47" s="42"/>
      <c r="D47" s="42"/>
      <c r="E47" s="46"/>
      <c r="F47" s="46">
        <v>1</v>
      </c>
      <c r="G47" s="100" t="s">
        <v>50</v>
      </c>
      <c r="H47" s="372"/>
      <c r="I47" s="403">
        <f>$H$46*$F$46/F47</f>
        <v>0</v>
      </c>
      <c r="J47" s="36"/>
      <c r="K47" s="37">
        <v>0</v>
      </c>
      <c r="L47" s="38">
        <f>$N$2</f>
        <v>0</v>
      </c>
      <c r="M47" s="101">
        <f>K47+L47</f>
        <v>0</v>
      </c>
      <c r="N47" s="101">
        <f>M47*I47</f>
        <v>0</v>
      </c>
      <c r="O47" s="373">
        <f>M47/F47</f>
        <v>0</v>
      </c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2.75" customHeight="1" x14ac:dyDescent="0.25">
      <c r="A48" s="370"/>
      <c r="B48" s="100"/>
      <c r="C48" s="42"/>
      <c r="D48" s="42"/>
      <c r="E48" s="46"/>
      <c r="F48" s="46">
        <v>1</v>
      </c>
      <c r="G48" s="100" t="s">
        <v>50</v>
      </c>
      <c r="H48" s="374"/>
      <c r="I48" s="403">
        <f>$H$46*$F$46/F48</f>
        <v>0</v>
      </c>
      <c r="J48" s="36"/>
      <c r="K48" s="37">
        <v>0</v>
      </c>
      <c r="L48" s="38">
        <f>$N$2</f>
        <v>0</v>
      </c>
      <c r="M48" s="101">
        <f>K48+L48</f>
        <v>0</v>
      </c>
      <c r="N48" s="101">
        <f>M48*I48</f>
        <v>0</v>
      </c>
      <c r="O48" s="373">
        <f>M48/F48</f>
        <v>0</v>
      </c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2.75" customHeight="1" x14ac:dyDescent="0.25">
      <c r="A49" s="370"/>
      <c r="B49" s="100"/>
      <c r="C49" s="42"/>
      <c r="D49" s="42"/>
      <c r="E49" s="46"/>
      <c r="F49" s="46"/>
      <c r="G49" s="100"/>
      <c r="H49" s="43"/>
      <c r="I49" s="381"/>
      <c r="J49" s="100"/>
      <c r="K49" s="101"/>
      <c r="L49" s="101"/>
      <c r="M49" s="101"/>
      <c r="N49" s="101"/>
      <c r="O49" s="37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5">
      <c r="A50" s="376"/>
      <c r="B50" s="81"/>
      <c r="C50" s="57"/>
      <c r="D50" s="79"/>
      <c r="E50" s="400"/>
      <c r="F50" s="382"/>
      <c r="G50" s="54"/>
      <c r="H50" s="378"/>
      <c r="I50" s="404"/>
      <c r="J50" s="54"/>
      <c r="K50" s="55"/>
      <c r="L50" s="55"/>
      <c r="M50" s="50"/>
      <c r="N50" s="194"/>
      <c r="O50" s="384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5">
      <c r="A51" s="66">
        <v>10</v>
      </c>
      <c r="B51" s="380"/>
      <c r="C51" s="100"/>
      <c r="D51" s="100"/>
      <c r="E51" s="385"/>
      <c r="F51" s="371">
        <v>1</v>
      </c>
      <c r="G51" s="100" t="s">
        <v>50</v>
      </c>
      <c r="H51" s="59">
        <v>0</v>
      </c>
      <c r="I51" s="403">
        <f>$H$51*$F$51/F51</f>
        <v>0</v>
      </c>
      <c r="J51" s="36"/>
      <c r="K51" s="37">
        <v>0</v>
      </c>
      <c r="L51" s="85">
        <f>$N$2</f>
        <v>0</v>
      </c>
      <c r="M51" s="101">
        <f>K51+L51</f>
        <v>0</v>
      </c>
      <c r="N51" s="101">
        <f>I51*M51</f>
        <v>0</v>
      </c>
      <c r="O51" s="373">
        <f>M51/F51</f>
        <v>0</v>
      </c>
    </row>
    <row r="52" spans="1:35" ht="12.75" customHeight="1" x14ac:dyDescent="0.25">
      <c r="A52" s="66"/>
      <c r="B52" s="100"/>
      <c r="C52" s="100"/>
      <c r="D52" s="100"/>
      <c r="E52" s="385"/>
      <c r="F52" s="371">
        <v>1</v>
      </c>
      <c r="G52" s="100" t="s">
        <v>50</v>
      </c>
      <c r="H52" s="43"/>
      <c r="I52" s="35">
        <f>$H$51*$F$51/F52</f>
        <v>0</v>
      </c>
      <c r="J52" s="36"/>
      <c r="K52" s="37">
        <v>0</v>
      </c>
      <c r="L52" s="38">
        <f>$N$2</f>
        <v>0</v>
      </c>
      <c r="M52" s="101">
        <f>K52+L52</f>
        <v>0</v>
      </c>
      <c r="N52" s="101">
        <f>I52*M52</f>
        <v>0</v>
      </c>
      <c r="O52" s="373">
        <f>M52/F52</f>
        <v>0</v>
      </c>
    </row>
    <row r="53" spans="1:35" ht="12.75" customHeight="1" x14ac:dyDescent="0.25">
      <c r="A53" s="66"/>
      <c r="B53" s="100"/>
      <c r="C53" s="100"/>
      <c r="D53" s="100"/>
      <c r="E53" s="385"/>
      <c r="F53" s="371">
        <v>1</v>
      </c>
      <c r="G53" s="100" t="s">
        <v>50</v>
      </c>
      <c r="H53" s="43"/>
      <c r="I53" s="35">
        <f>$H$51*$F$51/F53</f>
        <v>0</v>
      </c>
      <c r="J53" s="36"/>
      <c r="K53" s="37">
        <v>0</v>
      </c>
      <c r="L53" s="38">
        <f>$N$2</f>
        <v>0</v>
      </c>
      <c r="M53" s="101">
        <f>K53+L53</f>
        <v>0</v>
      </c>
      <c r="N53" s="101">
        <f>I53*M53</f>
        <v>0</v>
      </c>
      <c r="O53" s="373">
        <f>M53/F53</f>
        <v>0</v>
      </c>
    </row>
    <row r="54" spans="1:35" ht="12.75" customHeight="1" x14ac:dyDescent="0.25">
      <c r="A54" s="66"/>
      <c r="B54" s="100"/>
      <c r="C54" s="100"/>
      <c r="D54" s="100"/>
      <c r="E54" s="385"/>
      <c r="F54" s="371"/>
      <c r="G54" s="100"/>
      <c r="H54" s="43"/>
      <c r="I54" s="381"/>
      <c r="J54" s="100"/>
      <c r="K54" s="101"/>
      <c r="L54" s="101"/>
      <c r="M54" s="101"/>
      <c r="N54" s="101"/>
      <c r="O54" s="373"/>
    </row>
    <row r="55" spans="1:35" ht="13.5" customHeight="1" x14ac:dyDescent="0.25">
      <c r="A55" s="376"/>
      <c r="B55" s="406"/>
      <c r="C55" s="192"/>
      <c r="D55" s="192"/>
      <c r="E55" s="377"/>
      <c r="F55" s="382"/>
      <c r="G55" s="192"/>
      <c r="H55" s="378"/>
      <c r="I55" s="383"/>
      <c r="J55" s="192"/>
      <c r="K55" s="194"/>
      <c r="L55" s="194"/>
      <c r="M55" s="194"/>
      <c r="N55" s="194"/>
      <c r="O55" s="384"/>
    </row>
    <row r="56" spans="1:35" ht="13.5" customHeight="1" x14ac:dyDescent="0.25">
      <c r="A56" s="368">
        <v>11</v>
      </c>
      <c r="B56" s="23"/>
      <c r="C56" s="82"/>
      <c r="D56" s="82"/>
      <c r="E56" s="25"/>
      <c r="F56" s="25">
        <v>1</v>
      </c>
      <c r="G56" s="26" t="s">
        <v>50</v>
      </c>
      <c r="H56" s="27">
        <v>0</v>
      </c>
      <c r="I56" s="369">
        <f>$H$56*$F$56/F56</f>
        <v>0</v>
      </c>
      <c r="J56" s="28"/>
      <c r="K56" s="29">
        <v>0</v>
      </c>
      <c r="L56" s="85">
        <f>$N$2</f>
        <v>0</v>
      </c>
      <c r="M56" s="30">
        <f>K56+L56</f>
        <v>0</v>
      </c>
      <c r="N56" s="31">
        <f>I56*M56</f>
        <v>0</v>
      </c>
      <c r="O56" s="32">
        <f>M56/F56</f>
        <v>0</v>
      </c>
    </row>
    <row r="57" spans="1:35" ht="12.75" customHeight="1" x14ac:dyDescent="0.25">
      <c r="A57" s="370"/>
      <c r="B57" s="100"/>
      <c r="C57" s="111"/>
      <c r="D57" s="111"/>
      <c r="E57" s="371"/>
      <c r="F57" s="371">
        <v>1</v>
      </c>
      <c r="G57" s="100" t="s">
        <v>50</v>
      </c>
      <c r="H57" s="372"/>
      <c r="I57" s="35">
        <f>$H$56*$F$56/F57</f>
        <v>0</v>
      </c>
      <c r="J57" s="36"/>
      <c r="K57" s="37">
        <v>0</v>
      </c>
      <c r="L57" s="38">
        <f>$N$2</f>
        <v>0</v>
      </c>
      <c r="M57" s="101">
        <f>K57+L57</f>
        <v>0</v>
      </c>
      <c r="N57" s="38">
        <f>M57*I57</f>
        <v>0</v>
      </c>
      <c r="O57" s="373">
        <f>M57/F57</f>
        <v>0</v>
      </c>
    </row>
    <row r="58" spans="1:35" ht="12.75" customHeight="1" x14ac:dyDescent="0.25">
      <c r="A58" s="370"/>
      <c r="B58" s="100"/>
      <c r="C58" s="111"/>
      <c r="D58" s="111"/>
      <c r="E58" s="371"/>
      <c r="F58" s="371">
        <v>1</v>
      </c>
      <c r="G58" s="100" t="s">
        <v>50</v>
      </c>
      <c r="H58" s="374"/>
      <c r="I58" s="375">
        <f>$H$56*$F$56/F58</f>
        <v>0</v>
      </c>
      <c r="J58" s="36"/>
      <c r="K58" s="37">
        <v>0</v>
      </c>
      <c r="L58" s="38">
        <f>$N$2</f>
        <v>0</v>
      </c>
      <c r="M58" s="101">
        <f>K58+L58</f>
        <v>0</v>
      </c>
      <c r="N58" s="101">
        <f>M58*I58</f>
        <v>0</v>
      </c>
      <c r="O58" s="373">
        <f>M58/F58</f>
        <v>0</v>
      </c>
    </row>
    <row r="59" spans="1:35" ht="12.75" customHeight="1" x14ac:dyDescent="0.25">
      <c r="A59" s="370"/>
      <c r="B59" s="100"/>
      <c r="C59" s="111"/>
      <c r="D59" s="111"/>
      <c r="E59" s="371"/>
      <c r="F59" s="371"/>
      <c r="G59" s="42"/>
      <c r="H59" s="43"/>
      <c r="I59" s="35"/>
      <c r="J59" s="42"/>
      <c r="K59" s="38"/>
      <c r="L59" s="38"/>
      <c r="M59" s="38"/>
      <c r="N59" s="38"/>
      <c r="O59" s="45"/>
    </row>
    <row r="60" spans="1:35" ht="13.5" customHeight="1" x14ac:dyDescent="0.25">
      <c r="A60" s="376"/>
      <c r="B60" s="192"/>
      <c r="C60" s="192"/>
      <c r="D60" s="192"/>
      <c r="E60" s="377"/>
      <c r="F60" s="47"/>
      <c r="G60" s="48"/>
      <c r="H60" s="378"/>
      <c r="I60" s="49"/>
      <c r="J60" s="48"/>
      <c r="K60" s="50"/>
      <c r="L60" s="50"/>
      <c r="M60" s="50"/>
      <c r="N60" s="50"/>
      <c r="O60" s="51"/>
    </row>
    <row r="61" spans="1:35" ht="13.5" customHeight="1" x14ac:dyDescent="0.25">
      <c r="A61" s="368">
        <v>12</v>
      </c>
      <c r="B61" s="23"/>
      <c r="C61" s="111"/>
      <c r="D61" s="111"/>
      <c r="E61" s="25"/>
      <c r="F61" s="25">
        <v>1</v>
      </c>
      <c r="G61" s="84" t="s">
        <v>50</v>
      </c>
      <c r="H61" s="379">
        <v>0</v>
      </c>
      <c r="I61" s="369">
        <f>$H$61*$F$61/F61</f>
        <v>0</v>
      </c>
      <c r="J61" s="34"/>
      <c r="K61" s="52">
        <v>0</v>
      </c>
      <c r="L61" s="85">
        <f>$N$2</f>
        <v>0</v>
      </c>
      <c r="M61" s="106">
        <f>K61+L61</f>
        <v>0</v>
      </c>
      <c r="N61" s="38">
        <f>I61*M61</f>
        <v>0</v>
      </c>
      <c r="O61" s="45">
        <f>M61/F61</f>
        <v>0</v>
      </c>
    </row>
    <row r="62" spans="1:35" ht="12.75" customHeight="1" x14ac:dyDescent="0.25">
      <c r="A62" s="370"/>
      <c r="B62" s="380"/>
      <c r="C62" s="111"/>
      <c r="D62" s="111"/>
      <c r="E62" s="371"/>
      <c r="F62" s="371">
        <v>1</v>
      </c>
      <c r="G62" s="42" t="s">
        <v>50</v>
      </c>
      <c r="H62" s="372"/>
      <c r="I62" s="35">
        <f>$H$61*$F$61/F62</f>
        <v>0</v>
      </c>
      <c r="J62" s="39"/>
      <c r="K62" s="40">
        <v>0</v>
      </c>
      <c r="L62" s="38">
        <f>$N$2</f>
        <v>0</v>
      </c>
      <c r="M62" s="38">
        <f>K62+L62</f>
        <v>0</v>
      </c>
      <c r="N62" s="101">
        <f>M62*I62</f>
        <v>0</v>
      </c>
      <c r="O62" s="373">
        <f>M62/F62</f>
        <v>0</v>
      </c>
    </row>
    <row r="63" spans="1:35" ht="12.75" customHeight="1" x14ac:dyDescent="0.25">
      <c r="A63" s="370"/>
      <c r="B63" s="380"/>
      <c r="C63" s="111"/>
      <c r="D63" s="111"/>
      <c r="E63" s="371"/>
      <c r="F63" s="371">
        <v>1</v>
      </c>
      <c r="G63" s="100" t="s">
        <v>50</v>
      </c>
      <c r="H63" s="374"/>
      <c r="I63" s="381">
        <f>$H$61*$F$61/F63</f>
        <v>0</v>
      </c>
      <c r="J63" s="36"/>
      <c r="K63" s="37">
        <v>0</v>
      </c>
      <c r="L63" s="38">
        <f>$N$2</f>
        <v>0</v>
      </c>
      <c r="M63" s="101">
        <f>K63+L63</f>
        <v>0</v>
      </c>
      <c r="N63" s="101">
        <f>M63*I63</f>
        <v>0</v>
      </c>
      <c r="O63" s="373">
        <f>M63/F63</f>
        <v>0</v>
      </c>
    </row>
    <row r="64" spans="1:35" ht="12.75" customHeight="1" x14ac:dyDescent="0.25">
      <c r="A64" s="370"/>
      <c r="B64" s="100"/>
      <c r="C64" s="111"/>
      <c r="D64" s="111"/>
      <c r="E64" s="371"/>
      <c r="F64" s="371"/>
      <c r="G64" s="42"/>
      <c r="H64" s="43"/>
      <c r="I64" s="381"/>
      <c r="J64" s="42"/>
      <c r="K64" s="38"/>
      <c r="L64" s="38"/>
      <c r="M64" s="38"/>
      <c r="N64" s="38"/>
      <c r="O64" s="45"/>
    </row>
    <row r="65" spans="1:15" ht="13.5" customHeight="1" x14ac:dyDescent="0.25">
      <c r="A65" s="376"/>
      <c r="B65" s="192"/>
      <c r="C65" s="192"/>
      <c r="D65" s="192"/>
      <c r="E65" s="377"/>
      <c r="F65" s="382"/>
      <c r="G65" s="57"/>
      <c r="H65" s="378"/>
      <c r="I65" s="383"/>
      <c r="J65" s="57"/>
      <c r="K65" s="58"/>
      <c r="L65" s="58"/>
      <c r="M65" s="194"/>
      <c r="N65" s="194"/>
      <c r="O65" s="384"/>
    </row>
    <row r="66" spans="1:15" ht="13.5" customHeight="1" x14ac:dyDescent="0.25">
      <c r="A66" s="370">
        <v>13</v>
      </c>
      <c r="B66" s="380"/>
      <c r="C66" s="111"/>
      <c r="D66" s="111"/>
      <c r="E66" s="385"/>
      <c r="F66" s="371">
        <v>1</v>
      </c>
      <c r="G66" s="100" t="s">
        <v>50</v>
      </c>
      <c r="H66" s="59">
        <v>0</v>
      </c>
      <c r="I66" s="381">
        <f>$H$66*$F$66/F66</f>
        <v>0</v>
      </c>
      <c r="J66" s="36"/>
      <c r="K66" s="37">
        <v>0</v>
      </c>
      <c r="L66" s="85">
        <f>$N$2</f>
        <v>0</v>
      </c>
      <c r="M66" s="101">
        <f>K66+L66</f>
        <v>0</v>
      </c>
      <c r="N66" s="101">
        <f>I66*M66</f>
        <v>0</v>
      </c>
      <c r="O66" s="373">
        <f>M66/F66</f>
        <v>0</v>
      </c>
    </row>
    <row r="67" spans="1:15" ht="12.75" customHeight="1" x14ac:dyDescent="0.25">
      <c r="A67" s="370"/>
      <c r="B67" s="100"/>
      <c r="C67" s="111"/>
      <c r="D67" s="111"/>
      <c r="E67" s="385"/>
      <c r="F67" s="371">
        <v>1</v>
      </c>
      <c r="G67" s="100" t="s">
        <v>50</v>
      </c>
      <c r="H67" s="43"/>
      <c r="I67" s="381">
        <f>$H$66*$F$66/F67</f>
        <v>0</v>
      </c>
      <c r="J67" s="36"/>
      <c r="K67" s="37">
        <v>0</v>
      </c>
      <c r="L67" s="38">
        <f>$N$2</f>
        <v>0</v>
      </c>
      <c r="M67" s="101">
        <f>K67+L67</f>
        <v>0</v>
      </c>
      <c r="N67" s="101">
        <f>I67*M67</f>
        <v>0</v>
      </c>
      <c r="O67" s="373">
        <f>M67/F67</f>
        <v>0</v>
      </c>
    </row>
    <row r="68" spans="1:15" ht="12.75" customHeight="1" x14ac:dyDescent="0.25">
      <c r="A68" s="370"/>
      <c r="B68" s="100"/>
      <c r="C68" s="111"/>
      <c r="D68" s="111"/>
      <c r="E68" s="385"/>
      <c r="F68" s="371">
        <v>1</v>
      </c>
      <c r="G68" s="100" t="s">
        <v>50</v>
      </c>
      <c r="H68" s="43"/>
      <c r="I68" s="381">
        <f>$H$66*$F$66/F68</f>
        <v>0</v>
      </c>
      <c r="J68" s="36"/>
      <c r="K68" s="37">
        <v>0</v>
      </c>
      <c r="L68" s="38">
        <f>$N$2</f>
        <v>0</v>
      </c>
      <c r="M68" s="101">
        <f>K68+L68</f>
        <v>0</v>
      </c>
      <c r="N68" s="101">
        <f>I68*M68</f>
        <v>0</v>
      </c>
      <c r="O68" s="373">
        <f>M68/F68</f>
        <v>0</v>
      </c>
    </row>
    <row r="69" spans="1:15" ht="12.75" customHeight="1" x14ac:dyDescent="0.25">
      <c r="A69" s="370"/>
      <c r="B69" s="100"/>
      <c r="C69" s="111"/>
      <c r="D69" s="111"/>
      <c r="E69" s="385"/>
      <c r="F69" s="371"/>
      <c r="G69" s="100"/>
      <c r="H69" s="43"/>
      <c r="I69" s="381"/>
      <c r="J69" s="100"/>
      <c r="K69" s="101"/>
      <c r="L69" s="101"/>
      <c r="M69" s="101"/>
      <c r="N69" s="101"/>
      <c r="O69" s="373"/>
    </row>
    <row r="70" spans="1:15" ht="13.5" customHeight="1" x14ac:dyDescent="0.25">
      <c r="A70" s="370"/>
      <c r="B70" s="199"/>
      <c r="C70" s="105"/>
      <c r="D70" s="105"/>
      <c r="E70" s="359"/>
      <c r="F70" s="354"/>
      <c r="G70" s="199"/>
      <c r="H70" s="378"/>
      <c r="I70" s="49"/>
      <c r="J70" s="60"/>
      <c r="K70" s="201"/>
      <c r="L70" s="201"/>
      <c r="M70" s="50"/>
      <c r="N70" s="50"/>
      <c r="O70" s="51"/>
    </row>
    <row r="71" spans="1:15" ht="13.5" customHeight="1" x14ac:dyDescent="0.25">
      <c r="A71" s="61">
        <v>14</v>
      </c>
      <c r="B71" s="62"/>
      <c r="C71" s="82"/>
      <c r="D71" s="82"/>
      <c r="E71" s="63"/>
      <c r="F71" s="64">
        <v>1</v>
      </c>
      <c r="G71" s="26" t="s">
        <v>50</v>
      </c>
      <c r="H71" s="59">
        <v>0</v>
      </c>
      <c r="I71" s="381">
        <f>$H$71*$F$71/F71</f>
        <v>0</v>
      </c>
      <c r="J71" s="34"/>
      <c r="K71" s="29">
        <v>0</v>
      </c>
      <c r="L71" s="85">
        <f>$N$2</f>
        <v>0</v>
      </c>
      <c r="M71" s="101">
        <f>K71+L71</f>
        <v>0</v>
      </c>
      <c r="N71" s="101">
        <f>I71*M71</f>
        <v>0</v>
      </c>
      <c r="O71" s="373">
        <f>M71/F71</f>
        <v>0</v>
      </c>
    </row>
    <row r="72" spans="1:15" ht="12.75" customHeight="1" x14ac:dyDescent="0.25">
      <c r="A72" s="66"/>
      <c r="B72" s="67"/>
      <c r="C72" s="111"/>
      <c r="D72" s="111"/>
      <c r="E72" s="385"/>
      <c r="F72" s="386">
        <v>1</v>
      </c>
      <c r="G72" s="42" t="s">
        <v>50</v>
      </c>
      <c r="H72" s="372"/>
      <c r="I72" s="403">
        <f>$H$71*$F$71/F72</f>
        <v>0</v>
      </c>
      <c r="J72" s="39"/>
      <c r="K72" s="40">
        <v>0</v>
      </c>
      <c r="L72" s="38">
        <f>$N$2</f>
        <v>0</v>
      </c>
      <c r="M72" s="101">
        <f>K72+L72</f>
        <v>0</v>
      </c>
      <c r="N72" s="101">
        <f>M72*I72</f>
        <v>0</v>
      </c>
      <c r="O72" s="373">
        <f>M72/F72</f>
        <v>0</v>
      </c>
    </row>
    <row r="73" spans="1:15" ht="12.75" customHeight="1" x14ac:dyDescent="0.25">
      <c r="A73" s="66"/>
      <c r="B73" s="67"/>
      <c r="C73" s="111"/>
      <c r="D73" s="111"/>
      <c r="E73" s="385"/>
      <c r="F73" s="386">
        <v>1</v>
      </c>
      <c r="G73" s="100" t="s">
        <v>50</v>
      </c>
      <c r="H73" s="374"/>
      <c r="I73" s="403">
        <f>$H$71*$F$71/F73</f>
        <v>0</v>
      </c>
      <c r="J73" s="36"/>
      <c r="K73" s="37">
        <v>0</v>
      </c>
      <c r="L73" s="38">
        <f>$N$2</f>
        <v>0</v>
      </c>
      <c r="M73" s="101">
        <f>K73+L73</f>
        <v>0</v>
      </c>
      <c r="N73" s="101">
        <f>M73*I73</f>
        <v>0</v>
      </c>
      <c r="O73" s="373">
        <f>M73/F73</f>
        <v>0</v>
      </c>
    </row>
    <row r="74" spans="1:15" ht="12.75" customHeight="1" x14ac:dyDescent="0.25">
      <c r="A74" s="66"/>
      <c r="B74" s="67"/>
      <c r="C74" s="104"/>
      <c r="D74" s="104"/>
      <c r="E74" s="359"/>
      <c r="F74" s="69"/>
      <c r="G74" s="105"/>
      <c r="H74" s="374"/>
      <c r="I74" s="375"/>
      <c r="J74" s="105"/>
      <c r="K74" s="106"/>
      <c r="L74" s="106"/>
      <c r="M74" s="106"/>
      <c r="N74" s="38"/>
      <c r="O74" s="45"/>
    </row>
    <row r="75" spans="1:15" ht="13.5" customHeight="1" x14ac:dyDescent="0.25">
      <c r="A75" s="376"/>
      <c r="B75" s="48"/>
      <c r="C75" s="48"/>
      <c r="D75" s="48"/>
      <c r="E75" s="53"/>
      <c r="F75" s="47"/>
      <c r="G75" s="199"/>
      <c r="H75" s="378"/>
      <c r="I75" s="49"/>
      <c r="J75" s="60"/>
      <c r="K75" s="201"/>
      <c r="L75" s="201"/>
      <c r="M75" s="201"/>
      <c r="N75" s="194"/>
      <c r="O75" s="384"/>
    </row>
    <row r="76" spans="1:15" ht="13.5" customHeight="1" x14ac:dyDescent="0.25">
      <c r="A76" s="66">
        <v>15</v>
      </c>
      <c r="B76" s="71"/>
      <c r="C76" s="111"/>
      <c r="D76" s="111"/>
      <c r="E76" s="387"/>
      <c r="F76" s="388">
        <v>1</v>
      </c>
      <c r="G76" s="26" t="s">
        <v>50</v>
      </c>
      <c r="H76" s="72">
        <v>0</v>
      </c>
      <c r="I76" s="389">
        <f>$H$76*$F$76/F76</f>
        <v>0</v>
      </c>
      <c r="J76" s="28"/>
      <c r="K76" s="29">
        <v>0</v>
      </c>
      <c r="L76" s="85">
        <f>$N$2</f>
        <v>0</v>
      </c>
      <c r="M76" s="31">
        <f>K76+L76</f>
        <v>0</v>
      </c>
      <c r="N76" s="38">
        <f>I76*M76</f>
        <v>0</v>
      </c>
      <c r="O76" s="45">
        <f>M76/F76</f>
        <v>0</v>
      </c>
    </row>
    <row r="77" spans="1:15" ht="12.75" customHeight="1" x14ac:dyDescent="0.25">
      <c r="A77" s="66"/>
      <c r="B77" s="67"/>
      <c r="C77" s="111"/>
      <c r="D77" s="111"/>
      <c r="E77" s="390"/>
      <c r="F77" s="391">
        <v>1</v>
      </c>
      <c r="G77" s="42" t="s">
        <v>50</v>
      </c>
      <c r="H77" s="392"/>
      <c r="I77" s="35">
        <f>$H$76*$F$76/F77</f>
        <v>0</v>
      </c>
      <c r="J77" s="39"/>
      <c r="K77" s="40">
        <v>0</v>
      </c>
      <c r="L77" s="38">
        <f>$N$2</f>
        <v>0</v>
      </c>
      <c r="M77" s="38">
        <f>K77+L77</f>
        <v>0</v>
      </c>
      <c r="N77" s="101">
        <f>M77*I77</f>
        <v>0</v>
      </c>
      <c r="O77" s="373">
        <f>M77/F77</f>
        <v>0</v>
      </c>
    </row>
    <row r="78" spans="1:15" ht="12.75" customHeight="1" x14ac:dyDescent="0.25">
      <c r="A78" s="66"/>
      <c r="B78" s="67"/>
      <c r="C78" s="111"/>
      <c r="D78" s="111"/>
      <c r="E78" s="390"/>
      <c r="F78" s="391">
        <v>1</v>
      </c>
      <c r="G78" s="100" t="s">
        <v>50</v>
      </c>
      <c r="H78" s="374"/>
      <c r="I78" s="393">
        <f>$H$76*$F$76/F78</f>
        <v>0</v>
      </c>
      <c r="J78" s="36"/>
      <c r="K78" s="37">
        <v>0</v>
      </c>
      <c r="L78" s="38">
        <f>$N$2</f>
        <v>0</v>
      </c>
      <c r="M78" s="101">
        <f>K78+L78</f>
        <v>0</v>
      </c>
      <c r="N78" s="101">
        <f>M78*I78</f>
        <v>0</v>
      </c>
      <c r="O78" s="373">
        <f>M78/F78</f>
        <v>0</v>
      </c>
    </row>
    <row r="79" spans="1:15" ht="12.75" customHeight="1" x14ac:dyDescent="0.25">
      <c r="A79" s="66"/>
      <c r="B79" s="67"/>
      <c r="C79" s="111"/>
      <c r="D79" s="111"/>
      <c r="E79" s="390"/>
      <c r="F79" s="391"/>
      <c r="G79" s="88"/>
      <c r="H79" s="74"/>
      <c r="I79" s="35"/>
      <c r="J79" s="42"/>
      <c r="K79" s="38"/>
      <c r="L79" s="38"/>
      <c r="M79" s="101"/>
      <c r="N79" s="38"/>
      <c r="O79" s="45"/>
    </row>
    <row r="80" spans="1:15" ht="13.5" customHeight="1" x14ac:dyDescent="0.25">
      <c r="A80" s="376"/>
      <c r="B80" s="48"/>
      <c r="C80" s="48"/>
      <c r="D80" s="313"/>
      <c r="E80" s="394"/>
      <c r="F80" s="395"/>
      <c r="G80" s="313"/>
      <c r="H80" s="396"/>
      <c r="I80" s="397"/>
      <c r="J80" s="75"/>
      <c r="K80" s="353"/>
      <c r="L80" s="353"/>
      <c r="M80" s="50"/>
      <c r="N80" s="201"/>
      <c r="O80" s="398"/>
    </row>
    <row r="81" spans="1:15" ht="13.5" customHeight="1" x14ac:dyDescent="0.25">
      <c r="A81" s="370">
        <v>16</v>
      </c>
      <c r="B81" s="23"/>
      <c r="C81" s="111"/>
      <c r="D81" s="111"/>
      <c r="E81" s="63"/>
      <c r="F81" s="25">
        <v>1</v>
      </c>
      <c r="G81" s="84" t="s">
        <v>50</v>
      </c>
      <c r="H81" s="399">
        <v>0</v>
      </c>
      <c r="I81" s="77">
        <f>$H$81*$F$81/F81</f>
        <v>0</v>
      </c>
      <c r="J81" s="28"/>
      <c r="K81" s="37">
        <v>0</v>
      </c>
      <c r="L81" s="85">
        <f>$N$2</f>
        <v>0</v>
      </c>
      <c r="M81" s="101">
        <f>K81+L81</f>
        <v>0</v>
      </c>
      <c r="N81" s="31">
        <f>I81*M81</f>
        <v>0</v>
      </c>
      <c r="O81" s="32">
        <f>M81/F81</f>
        <v>0</v>
      </c>
    </row>
    <row r="82" spans="1:15" ht="12.75" customHeight="1" x14ac:dyDescent="0.25">
      <c r="A82" s="370"/>
      <c r="B82" s="67"/>
      <c r="C82" s="111"/>
      <c r="D82" s="111"/>
      <c r="E82" s="385"/>
      <c r="F82" s="371">
        <v>1</v>
      </c>
      <c r="G82" s="100" t="s">
        <v>50</v>
      </c>
      <c r="H82" s="78"/>
      <c r="I82" s="35">
        <f>$H$81*$F$81/F82</f>
        <v>0</v>
      </c>
      <c r="J82" s="36"/>
      <c r="K82" s="37">
        <v>0</v>
      </c>
      <c r="L82" s="38">
        <f>$N$2</f>
        <v>0</v>
      </c>
      <c r="M82" s="101">
        <f>K82+L82</f>
        <v>0</v>
      </c>
      <c r="N82" s="38">
        <f>M82*I82</f>
        <v>0</v>
      </c>
      <c r="O82" s="45">
        <f>M82/F82</f>
        <v>0</v>
      </c>
    </row>
    <row r="83" spans="1:15" ht="12.75" customHeight="1" x14ac:dyDescent="0.25">
      <c r="A83" s="370"/>
      <c r="B83" s="67"/>
      <c r="C83" s="111"/>
      <c r="D83" s="111"/>
      <c r="E83" s="385"/>
      <c r="F83" s="371">
        <v>1</v>
      </c>
      <c r="G83" s="100" t="s">
        <v>50</v>
      </c>
      <c r="H83" s="374"/>
      <c r="I83" s="35">
        <f>$H$81*$F$81/F83</f>
        <v>0</v>
      </c>
      <c r="J83" s="36"/>
      <c r="K83" s="37">
        <v>0</v>
      </c>
      <c r="L83" s="38">
        <f>$N$2</f>
        <v>0</v>
      </c>
      <c r="M83" s="101">
        <f>K83+L83</f>
        <v>0</v>
      </c>
      <c r="N83" s="101">
        <f>M83*I83</f>
        <v>0</v>
      </c>
      <c r="O83" s="373">
        <f>M83/F83</f>
        <v>0</v>
      </c>
    </row>
    <row r="84" spans="1:15" ht="12.75" customHeight="1" x14ac:dyDescent="0.25">
      <c r="A84" s="370"/>
      <c r="B84" s="67"/>
      <c r="C84" s="42"/>
      <c r="D84" s="42"/>
      <c r="E84" s="76"/>
      <c r="F84" s="46"/>
      <c r="G84" s="42"/>
      <c r="H84" s="74"/>
      <c r="I84" s="35"/>
      <c r="J84" s="100"/>
      <c r="K84" s="101"/>
      <c r="L84" s="101"/>
      <c r="M84" s="101"/>
      <c r="N84" s="38"/>
      <c r="O84" s="45"/>
    </row>
    <row r="85" spans="1:15" ht="13.5" customHeight="1" x14ac:dyDescent="0.25">
      <c r="A85" s="376"/>
      <c r="B85" s="192"/>
      <c r="C85" s="192"/>
      <c r="D85" s="283"/>
      <c r="E85" s="400"/>
      <c r="F85" s="401"/>
      <c r="G85" s="283"/>
      <c r="H85" s="396"/>
      <c r="I85" s="383"/>
      <c r="J85" s="79"/>
      <c r="K85" s="402"/>
      <c r="L85" s="402"/>
      <c r="M85" s="194"/>
      <c r="N85" s="194"/>
      <c r="O85" s="384"/>
    </row>
    <row r="86" spans="1:15" ht="13.5" customHeight="1" x14ac:dyDescent="0.25">
      <c r="A86" s="370">
        <v>17</v>
      </c>
      <c r="B86" s="380"/>
      <c r="C86" s="111"/>
      <c r="D86" s="111"/>
      <c r="E86" s="385"/>
      <c r="F86" s="371">
        <v>1</v>
      </c>
      <c r="G86" s="100" t="s">
        <v>50</v>
      </c>
      <c r="H86" s="59">
        <v>0</v>
      </c>
      <c r="I86" s="403">
        <f>$H$86*$F$86/F86</f>
        <v>0</v>
      </c>
      <c r="J86" s="36"/>
      <c r="K86" s="37">
        <v>0</v>
      </c>
      <c r="L86" s="85">
        <f>$N$2</f>
        <v>0</v>
      </c>
      <c r="M86" s="101">
        <f>K86+L86</f>
        <v>0</v>
      </c>
      <c r="N86" s="101">
        <f>I86*M86</f>
        <v>0</v>
      </c>
      <c r="O86" s="373">
        <f>M86/F86</f>
        <v>0</v>
      </c>
    </row>
    <row r="87" spans="1:15" ht="12.75" customHeight="1" x14ac:dyDescent="0.25">
      <c r="A87" s="370"/>
      <c r="B87" s="67"/>
      <c r="C87" s="111"/>
      <c r="D87" s="111"/>
      <c r="E87" s="385"/>
      <c r="F87" s="371">
        <v>1</v>
      </c>
      <c r="G87" s="100" t="s">
        <v>50</v>
      </c>
      <c r="H87" s="372"/>
      <c r="I87" s="403">
        <f>$H$86*$F$86/F87</f>
        <v>0</v>
      </c>
      <c r="J87" s="36"/>
      <c r="K87" s="37">
        <v>0</v>
      </c>
      <c r="L87" s="38">
        <f>$N$2</f>
        <v>0</v>
      </c>
      <c r="M87" s="101">
        <f>K87+L87</f>
        <v>0</v>
      </c>
      <c r="N87" s="101">
        <f>M87*I87</f>
        <v>0</v>
      </c>
      <c r="O87" s="373">
        <f>M87/F87</f>
        <v>0</v>
      </c>
    </row>
    <row r="88" spans="1:15" ht="12.75" customHeight="1" x14ac:dyDescent="0.25">
      <c r="A88" s="370"/>
      <c r="B88" s="67"/>
      <c r="C88" s="111"/>
      <c r="D88" s="111"/>
      <c r="E88" s="385"/>
      <c r="F88" s="371">
        <v>1</v>
      </c>
      <c r="G88" s="100" t="s">
        <v>50</v>
      </c>
      <c r="H88" s="374"/>
      <c r="I88" s="403">
        <f>$H$86*$F$86/F88</f>
        <v>0</v>
      </c>
      <c r="J88" s="36"/>
      <c r="K88" s="37">
        <v>0</v>
      </c>
      <c r="L88" s="38">
        <f>$N$2</f>
        <v>0</v>
      </c>
      <c r="M88" s="101">
        <f>K88+L88</f>
        <v>0</v>
      </c>
      <c r="N88" s="101">
        <f>M88*I88</f>
        <v>0</v>
      </c>
      <c r="O88" s="373">
        <f>M88/F88</f>
        <v>0</v>
      </c>
    </row>
    <row r="89" spans="1:15" ht="12.75" customHeight="1" x14ac:dyDescent="0.25">
      <c r="A89" s="370"/>
      <c r="B89" s="67"/>
      <c r="C89" s="100"/>
      <c r="D89" s="100"/>
      <c r="E89" s="385"/>
      <c r="F89" s="371"/>
      <c r="G89" s="100"/>
      <c r="H89" s="374"/>
      <c r="I89" s="403"/>
      <c r="J89" s="100"/>
      <c r="K89" s="101"/>
      <c r="L89" s="101"/>
      <c r="M89" s="101"/>
      <c r="N89" s="101"/>
      <c r="O89" s="373"/>
    </row>
    <row r="90" spans="1:15" ht="13.5" customHeight="1" x14ac:dyDescent="0.25">
      <c r="A90" s="376"/>
      <c r="B90" s="48"/>
      <c r="C90" s="192"/>
      <c r="D90" s="192"/>
      <c r="E90" s="377"/>
      <c r="F90" s="382"/>
      <c r="G90" s="192"/>
      <c r="H90" s="378"/>
      <c r="I90" s="404"/>
      <c r="J90" s="192"/>
      <c r="K90" s="194"/>
      <c r="L90" s="194"/>
      <c r="M90" s="194"/>
      <c r="N90" s="194"/>
      <c r="O90" s="384"/>
    </row>
    <row r="91" spans="1:15" ht="13.5" customHeight="1" x14ac:dyDescent="0.25">
      <c r="A91" s="370">
        <v>18</v>
      </c>
      <c r="B91" s="380"/>
      <c r="C91" s="100"/>
      <c r="D91" s="100"/>
      <c r="E91" s="371"/>
      <c r="F91" s="371">
        <v>1</v>
      </c>
      <c r="G91" s="100" t="s">
        <v>50</v>
      </c>
      <c r="H91" s="59">
        <v>0</v>
      </c>
      <c r="I91" s="403">
        <f>$H$91*$F$91/F91</f>
        <v>0</v>
      </c>
      <c r="J91" s="36"/>
      <c r="K91" s="37">
        <v>0</v>
      </c>
      <c r="L91" s="85">
        <f>$N$2</f>
        <v>0</v>
      </c>
      <c r="M91" s="101">
        <f>K91+L91</f>
        <v>0</v>
      </c>
      <c r="N91" s="101">
        <f>I91*M91</f>
        <v>0</v>
      </c>
      <c r="O91" s="373">
        <f>M91/F91</f>
        <v>0</v>
      </c>
    </row>
    <row r="92" spans="1:15" ht="12.75" customHeight="1" x14ac:dyDescent="0.25">
      <c r="A92" s="370"/>
      <c r="B92" s="100"/>
      <c r="C92" s="100"/>
      <c r="D92" s="100"/>
      <c r="E92" s="371"/>
      <c r="F92" s="371">
        <v>1</v>
      </c>
      <c r="G92" s="100" t="s">
        <v>50</v>
      </c>
      <c r="H92" s="372"/>
      <c r="I92" s="403">
        <f>$H$91*$F$91/F92</f>
        <v>0</v>
      </c>
      <c r="J92" s="36"/>
      <c r="K92" s="37">
        <v>0</v>
      </c>
      <c r="L92" s="38">
        <f>$N$2</f>
        <v>0</v>
      </c>
      <c r="M92" s="101">
        <f>K92+L92</f>
        <v>0</v>
      </c>
      <c r="N92" s="101">
        <f>I92*M92</f>
        <v>0</v>
      </c>
      <c r="O92" s="373">
        <f>M92/F92</f>
        <v>0</v>
      </c>
    </row>
    <row r="93" spans="1:15" ht="12.75" customHeight="1" x14ac:dyDescent="0.25">
      <c r="A93" s="370"/>
      <c r="B93" s="100"/>
      <c r="C93" s="100"/>
      <c r="D93" s="100"/>
      <c r="E93" s="371"/>
      <c r="F93" s="371">
        <v>1</v>
      </c>
      <c r="G93" s="100" t="s">
        <v>50</v>
      </c>
      <c r="H93" s="43"/>
      <c r="I93" s="35">
        <f>$H$91*$F$91/F93</f>
        <v>0</v>
      </c>
      <c r="J93" s="36"/>
      <c r="K93" s="37">
        <v>0</v>
      </c>
      <c r="L93" s="38">
        <f>$N$2</f>
        <v>0</v>
      </c>
      <c r="M93" s="101">
        <f>K93+L93</f>
        <v>0</v>
      </c>
      <c r="N93" s="101">
        <f>I93*M93</f>
        <v>0</v>
      </c>
      <c r="O93" s="373">
        <f>M93/F93</f>
        <v>0</v>
      </c>
    </row>
    <row r="94" spans="1:15" ht="12.75" customHeight="1" x14ac:dyDescent="0.25">
      <c r="A94" s="370"/>
      <c r="B94" s="100"/>
      <c r="C94" s="100"/>
      <c r="D94" s="100"/>
      <c r="E94" s="371"/>
      <c r="F94" s="371"/>
      <c r="G94" s="100"/>
      <c r="H94" s="43"/>
      <c r="I94" s="35"/>
      <c r="J94" s="100"/>
      <c r="K94" s="101"/>
      <c r="L94" s="101"/>
      <c r="M94" s="101"/>
      <c r="N94" s="101"/>
      <c r="O94" s="373"/>
    </row>
    <row r="95" spans="1:15" ht="13.5" customHeight="1" x14ac:dyDescent="0.25">
      <c r="A95" s="376"/>
      <c r="B95" s="405"/>
      <c r="C95" s="192"/>
      <c r="D95" s="192"/>
      <c r="E95" s="377"/>
      <c r="F95" s="382"/>
      <c r="G95" s="192"/>
      <c r="H95" s="378"/>
      <c r="I95" s="404"/>
      <c r="J95" s="192"/>
      <c r="K95" s="194"/>
      <c r="L95" s="194"/>
      <c r="M95" s="194"/>
      <c r="N95" s="194"/>
      <c r="O95" s="51"/>
    </row>
    <row r="96" spans="1:15" ht="13.5" customHeight="1" x14ac:dyDescent="0.25">
      <c r="A96" s="370">
        <v>19</v>
      </c>
      <c r="B96" s="380"/>
      <c r="C96" s="42"/>
      <c r="D96" s="42"/>
      <c r="E96" s="46"/>
      <c r="F96" s="46">
        <v>1</v>
      </c>
      <c r="G96" s="100" t="s">
        <v>50</v>
      </c>
      <c r="H96" s="59">
        <v>0</v>
      </c>
      <c r="I96" s="403">
        <f>$H$96*$F$96/F96</f>
        <v>0</v>
      </c>
      <c r="J96" s="36"/>
      <c r="K96" s="37">
        <v>0</v>
      </c>
      <c r="L96" s="85">
        <f>$N$2</f>
        <v>0</v>
      </c>
      <c r="M96" s="101">
        <f>K96+L96</f>
        <v>0</v>
      </c>
      <c r="N96" s="101">
        <f>M96*I96</f>
        <v>0</v>
      </c>
      <c r="O96" s="373">
        <f>M96/F96</f>
        <v>0</v>
      </c>
    </row>
    <row r="97" spans="1:15" ht="12.75" customHeight="1" x14ac:dyDescent="0.25">
      <c r="A97" s="370"/>
      <c r="B97" s="100"/>
      <c r="C97" s="42"/>
      <c r="D97" s="42"/>
      <c r="E97" s="46"/>
      <c r="F97" s="46">
        <v>1</v>
      </c>
      <c r="G97" s="100" t="s">
        <v>50</v>
      </c>
      <c r="H97" s="372"/>
      <c r="I97" s="403">
        <f>$H$96*$F$96/F97</f>
        <v>0</v>
      </c>
      <c r="J97" s="36"/>
      <c r="K97" s="37">
        <v>0</v>
      </c>
      <c r="L97" s="38">
        <f>$N$2</f>
        <v>0</v>
      </c>
      <c r="M97" s="101">
        <f>K97+L97</f>
        <v>0</v>
      </c>
      <c r="N97" s="101">
        <f>M97*I97</f>
        <v>0</v>
      </c>
      <c r="O97" s="373">
        <f>M97/F97</f>
        <v>0</v>
      </c>
    </row>
    <row r="98" spans="1:15" ht="12.75" customHeight="1" x14ac:dyDescent="0.25">
      <c r="A98" s="370"/>
      <c r="B98" s="100"/>
      <c r="C98" s="42"/>
      <c r="D98" s="42"/>
      <c r="E98" s="46"/>
      <c r="F98" s="46">
        <v>1</v>
      </c>
      <c r="G98" s="100" t="s">
        <v>50</v>
      </c>
      <c r="H98" s="374"/>
      <c r="I98" s="403">
        <f>$H$96*$F$96/F98</f>
        <v>0</v>
      </c>
      <c r="J98" s="36"/>
      <c r="K98" s="37">
        <v>0</v>
      </c>
      <c r="L98" s="38">
        <f>$N$2</f>
        <v>0</v>
      </c>
      <c r="M98" s="101">
        <f>K98+L98</f>
        <v>0</v>
      </c>
      <c r="N98" s="101">
        <f>M98*I98</f>
        <v>0</v>
      </c>
      <c r="O98" s="373">
        <f>M98/F98</f>
        <v>0</v>
      </c>
    </row>
    <row r="99" spans="1:15" ht="12.75" customHeight="1" x14ac:dyDescent="0.25">
      <c r="A99" s="370"/>
      <c r="B99" s="100"/>
      <c r="C99" s="42"/>
      <c r="D99" s="42"/>
      <c r="E99" s="46"/>
      <c r="F99" s="46"/>
      <c r="G99" s="100"/>
      <c r="H99" s="43"/>
      <c r="I99" s="381"/>
      <c r="J99" s="100"/>
      <c r="K99" s="101"/>
      <c r="L99" s="101"/>
      <c r="M99" s="101"/>
      <c r="N99" s="101"/>
      <c r="O99" s="373"/>
    </row>
    <row r="100" spans="1:15" ht="13.5" customHeight="1" x14ac:dyDescent="0.25">
      <c r="A100" s="376"/>
      <c r="B100" s="81"/>
      <c r="C100" s="57"/>
      <c r="D100" s="79"/>
      <c r="E100" s="400"/>
      <c r="F100" s="382"/>
      <c r="G100" s="54"/>
      <c r="H100" s="378"/>
      <c r="I100" s="404"/>
      <c r="J100" s="54"/>
      <c r="K100" s="55"/>
      <c r="L100" s="55"/>
      <c r="M100" s="50"/>
      <c r="N100" s="194"/>
      <c r="O100" s="384"/>
    </row>
    <row r="101" spans="1:15" ht="13.5" customHeight="1" x14ac:dyDescent="0.25">
      <c r="A101" s="66">
        <v>20</v>
      </c>
      <c r="B101" s="380"/>
      <c r="C101" s="100"/>
      <c r="D101" s="100"/>
      <c r="E101" s="385"/>
      <c r="F101" s="371">
        <v>1</v>
      </c>
      <c r="G101" s="100" t="s">
        <v>50</v>
      </c>
      <c r="H101" s="59">
        <v>0</v>
      </c>
      <c r="I101" s="403">
        <f>$H$101*$F$101/F101</f>
        <v>0</v>
      </c>
      <c r="J101" s="36"/>
      <c r="K101" s="37">
        <v>0</v>
      </c>
      <c r="L101" s="85">
        <f>$N$2</f>
        <v>0</v>
      </c>
      <c r="M101" s="101">
        <f>K101+L101</f>
        <v>0</v>
      </c>
      <c r="N101" s="101">
        <f>I101*M101</f>
        <v>0</v>
      </c>
      <c r="O101" s="373">
        <f>M101/F101</f>
        <v>0</v>
      </c>
    </row>
    <row r="102" spans="1:15" ht="12.75" customHeight="1" x14ac:dyDescent="0.25">
      <c r="A102" s="66"/>
      <c r="B102" s="100"/>
      <c r="C102" s="100"/>
      <c r="D102" s="100"/>
      <c r="E102" s="385"/>
      <c r="F102" s="371">
        <v>1</v>
      </c>
      <c r="G102" s="100" t="s">
        <v>50</v>
      </c>
      <c r="H102" s="43"/>
      <c r="I102" s="35">
        <f>$H$101*$F$101/F102</f>
        <v>0</v>
      </c>
      <c r="J102" s="36"/>
      <c r="K102" s="37">
        <v>0</v>
      </c>
      <c r="L102" s="38">
        <f>$N$2</f>
        <v>0</v>
      </c>
      <c r="M102" s="101">
        <f>K102+L102</f>
        <v>0</v>
      </c>
      <c r="N102" s="101">
        <f>I102*M102</f>
        <v>0</v>
      </c>
      <c r="O102" s="373">
        <f>M102/F102</f>
        <v>0</v>
      </c>
    </row>
    <row r="103" spans="1:15" ht="12.75" customHeight="1" x14ac:dyDescent="0.25">
      <c r="A103" s="66"/>
      <c r="B103" s="100"/>
      <c r="C103" s="100"/>
      <c r="D103" s="100"/>
      <c r="E103" s="385"/>
      <c r="F103" s="371">
        <v>1</v>
      </c>
      <c r="G103" s="100" t="s">
        <v>50</v>
      </c>
      <c r="H103" s="43"/>
      <c r="I103" s="35">
        <f>$H$101*$F$101/F103</f>
        <v>0</v>
      </c>
      <c r="J103" s="36"/>
      <c r="K103" s="37">
        <v>0</v>
      </c>
      <c r="L103" s="38">
        <f>$N$2</f>
        <v>0</v>
      </c>
      <c r="M103" s="101">
        <f>K103+L103</f>
        <v>0</v>
      </c>
      <c r="N103" s="101">
        <f>I103*M103</f>
        <v>0</v>
      </c>
      <c r="O103" s="373">
        <f>M103/F103</f>
        <v>0</v>
      </c>
    </row>
    <row r="104" spans="1:15" ht="12.75" customHeight="1" x14ac:dyDescent="0.25">
      <c r="A104" s="66"/>
      <c r="B104" s="100"/>
      <c r="C104" s="100"/>
      <c r="D104" s="100"/>
      <c r="E104" s="385"/>
      <c r="F104" s="371"/>
      <c r="G104" s="100"/>
      <c r="H104" s="43"/>
      <c r="I104" s="381"/>
      <c r="J104" s="100"/>
      <c r="K104" s="101"/>
      <c r="L104" s="101"/>
      <c r="M104" s="101"/>
      <c r="N104" s="101"/>
      <c r="O104" s="373"/>
    </row>
    <row r="105" spans="1:15" ht="13.5" customHeight="1" x14ac:dyDescent="0.25">
      <c r="A105" s="376"/>
      <c r="B105" s="406"/>
      <c r="C105" s="192"/>
      <c r="D105" s="192"/>
      <c r="E105" s="377"/>
      <c r="F105" s="382"/>
      <c r="G105" s="192"/>
      <c r="H105" s="378"/>
      <c r="I105" s="383"/>
      <c r="J105" s="192"/>
      <c r="K105" s="194"/>
      <c r="L105" s="194"/>
      <c r="M105" s="194"/>
      <c r="N105" s="194"/>
      <c r="O105" s="384"/>
    </row>
    <row r="106" spans="1:15" ht="13.5" customHeight="1" x14ac:dyDescent="0.25">
      <c r="A106" s="368">
        <v>21</v>
      </c>
      <c r="B106" s="23"/>
      <c r="C106" s="82"/>
      <c r="D106" s="82"/>
      <c r="E106" s="25"/>
      <c r="F106" s="25">
        <v>1</v>
      </c>
      <c r="G106" s="26" t="s">
        <v>50</v>
      </c>
      <c r="H106" s="27">
        <v>0</v>
      </c>
      <c r="I106" s="369">
        <f>$H$106*$F$106/F106</f>
        <v>0</v>
      </c>
      <c r="J106" s="28"/>
      <c r="K106" s="29">
        <v>0</v>
      </c>
      <c r="L106" s="85">
        <f>$N$2</f>
        <v>0</v>
      </c>
      <c r="M106" s="30">
        <f>K106+L106</f>
        <v>0</v>
      </c>
      <c r="N106" s="31">
        <f>I106*M106</f>
        <v>0</v>
      </c>
      <c r="O106" s="32">
        <f>M106/F106</f>
        <v>0</v>
      </c>
    </row>
    <row r="107" spans="1:15" ht="12.75" customHeight="1" x14ac:dyDescent="0.25">
      <c r="A107" s="370"/>
      <c r="B107" s="100"/>
      <c r="C107" s="111"/>
      <c r="D107" s="111"/>
      <c r="E107" s="371"/>
      <c r="F107" s="371">
        <v>1</v>
      </c>
      <c r="G107" s="100" t="s">
        <v>50</v>
      </c>
      <c r="H107" s="372"/>
      <c r="I107" s="35">
        <f>$H$106*$F$106/F107</f>
        <v>0</v>
      </c>
      <c r="J107" s="36"/>
      <c r="K107" s="37">
        <v>0</v>
      </c>
      <c r="L107" s="38">
        <f>$N$2</f>
        <v>0</v>
      </c>
      <c r="M107" s="101">
        <f>K107+L107</f>
        <v>0</v>
      </c>
      <c r="N107" s="38">
        <f>M107*I107</f>
        <v>0</v>
      </c>
      <c r="O107" s="373">
        <f>M107/F107</f>
        <v>0</v>
      </c>
    </row>
    <row r="108" spans="1:15" ht="12.75" customHeight="1" x14ac:dyDescent="0.25">
      <c r="A108" s="370"/>
      <c r="B108" s="100"/>
      <c r="C108" s="111"/>
      <c r="D108" s="111"/>
      <c r="E108" s="371"/>
      <c r="F108" s="371">
        <v>1</v>
      </c>
      <c r="G108" s="100" t="s">
        <v>50</v>
      </c>
      <c r="H108" s="374"/>
      <c r="I108" s="375">
        <f>$H$106*$F$106/F108</f>
        <v>0</v>
      </c>
      <c r="J108" s="36"/>
      <c r="K108" s="37">
        <v>0</v>
      </c>
      <c r="L108" s="38">
        <f>$N$2</f>
        <v>0</v>
      </c>
      <c r="M108" s="101">
        <f>K108+L108</f>
        <v>0</v>
      </c>
      <c r="N108" s="101">
        <f>M108*I108</f>
        <v>0</v>
      </c>
      <c r="O108" s="373">
        <f>M108/F108</f>
        <v>0</v>
      </c>
    </row>
    <row r="109" spans="1:15" ht="12.75" customHeight="1" x14ac:dyDescent="0.25">
      <c r="A109" s="370"/>
      <c r="B109" s="100"/>
      <c r="C109" s="111"/>
      <c r="D109" s="111"/>
      <c r="E109" s="371"/>
      <c r="F109" s="371"/>
      <c r="G109" s="42"/>
      <c r="H109" s="43"/>
      <c r="I109" s="35"/>
      <c r="J109" s="42"/>
      <c r="K109" s="38"/>
      <c r="L109" s="38"/>
      <c r="M109" s="38"/>
      <c r="N109" s="38"/>
      <c r="O109" s="45"/>
    </row>
    <row r="110" spans="1:15" ht="13.5" customHeight="1" x14ac:dyDescent="0.25">
      <c r="A110" s="376"/>
      <c r="B110" s="192"/>
      <c r="C110" s="192"/>
      <c r="D110" s="192"/>
      <c r="E110" s="377"/>
      <c r="F110" s="47"/>
      <c r="G110" s="48"/>
      <c r="H110" s="378"/>
      <c r="I110" s="49"/>
      <c r="J110" s="48"/>
      <c r="K110" s="50"/>
      <c r="L110" s="50"/>
      <c r="M110" s="50"/>
      <c r="N110" s="50"/>
      <c r="O110" s="51"/>
    </row>
    <row r="111" spans="1:15" ht="13.5" customHeight="1" x14ac:dyDescent="0.25">
      <c r="A111" s="368">
        <v>22</v>
      </c>
      <c r="B111" s="23"/>
      <c r="C111" s="111"/>
      <c r="D111" s="111"/>
      <c r="E111" s="25"/>
      <c r="F111" s="25">
        <v>1</v>
      </c>
      <c r="G111" s="84" t="s">
        <v>50</v>
      </c>
      <c r="H111" s="379">
        <v>0</v>
      </c>
      <c r="I111" s="369">
        <f>$H$111*$F$111/F111</f>
        <v>0</v>
      </c>
      <c r="J111" s="34"/>
      <c r="K111" s="52">
        <v>0</v>
      </c>
      <c r="L111" s="85">
        <f>$N$2</f>
        <v>0</v>
      </c>
      <c r="M111" s="106">
        <f>K111+L111</f>
        <v>0</v>
      </c>
      <c r="N111" s="38">
        <f>I111*M111</f>
        <v>0</v>
      </c>
      <c r="O111" s="45">
        <f>M111/F111</f>
        <v>0</v>
      </c>
    </row>
    <row r="112" spans="1:15" ht="12.75" customHeight="1" x14ac:dyDescent="0.25">
      <c r="A112" s="370"/>
      <c r="B112" s="380"/>
      <c r="C112" s="111"/>
      <c r="D112" s="111"/>
      <c r="E112" s="371"/>
      <c r="F112" s="371">
        <v>1</v>
      </c>
      <c r="G112" s="42" t="s">
        <v>50</v>
      </c>
      <c r="H112" s="372"/>
      <c r="I112" s="35">
        <f>$H$111*$F$111/F112</f>
        <v>0</v>
      </c>
      <c r="J112" s="39"/>
      <c r="K112" s="40">
        <v>0</v>
      </c>
      <c r="L112" s="38">
        <f>$N$2</f>
        <v>0</v>
      </c>
      <c r="M112" s="38">
        <f>K112+L112</f>
        <v>0</v>
      </c>
      <c r="N112" s="101">
        <f>M112*I112</f>
        <v>0</v>
      </c>
      <c r="O112" s="373">
        <f>M112/F112</f>
        <v>0</v>
      </c>
    </row>
    <row r="113" spans="1:15" ht="12.75" customHeight="1" x14ac:dyDescent="0.25">
      <c r="A113" s="370"/>
      <c r="B113" s="380"/>
      <c r="C113" s="111"/>
      <c r="D113" s="111"/>
      <c r="E113" s="371"/>
      <c r="F113" s="371">
        <v>1</v>
      </c>
      <c r="G113" s="100" t="s">
        <v>50</v>
      </c>
      <c r="H113" s="374"/>
      <c r="I113" s="381">
        <f>$H$111*$F$111/F113</f>
        <v>0</v>
      </c>
      <c r="J113" s="36"/>
      <c r="K113" s="37">
        <v>0</v>
      </c>
      <c r="L113" s="38">
        <f>$N$2</f>
        <v>0</v>
      </c>
      <c r="M113" s="101">
        <f>K113+L113</f>
        <v>0</v>
      </c>
      <c r="N113" s="101">
        <f>M113*I113</f>
        <v>0</v>
      </c>
      <c r="O113" s="373">
        <f>M113/F113</f>
        <v>0</v>
      </c>
    </row>
    <row r="114" spans="1:15" ht="12.75" customHeight="1" x14ac:dyDescent="0.25">
      <c r="A114" s="370"/>
      <c r="B114" s="100"/>
      <c r="C114" s="111"/>
      <c r="D114" s="111"/>
      <c r="E114" s="371"/>
      <c r="F114" s="371"/>
      <c r="G114" s="42"/>
      <c r="H114" s="43"/>
      <c r="I114" s="381"/>
      <c r="J114" s="42"/>
      <c r="K114" s="38"/>
      <c r="L114" s="38"/>
      <c r="M114" s="38"/>
      <c r="N114" s="38"/>
      <c r="O114" s="45"/>
    </row>
    <row r="115" spans="1:15" ht="13.5" customHeight="1" x14ac:dyDescent="0.25">
      <c r="A115" s="376"/>
      <c r="B115" s="192"/>
      <c r="C115" s="192"/>
      <c r="D115" s="192"/>
      <c r="E115" s="377"/>
      <c r="F115" s="382"/>
      <c r="G115" s="57"/>
      <c r="H115" s="378"/>
      <c r="I115" s="383"/>
      <c r="J115" s="57"/>
      <c r="K115" s="58"/>
      <c r="L115" s="58"/>
      <c r="M115" s="194"/>
      <c r="N115" s="194"/>
      <c r="O115" s="384"/>
    </row>
    <row r="116" spans="1:15" ht="13.5" customHeight="1" x14ac:dyDescent="0.25">
      <c r="A116" s="370">
        <v>23</v>
      </c>
      <c r="B116" s="380"/>
      <c r="C116" s="111"/>
      <c r="D116" s="111"/>
      <c r="E116" s="385"/>
      <c r="F116" s="371">
        <v>1</v>
      </c>
      <c r="G116" s="100" t="s">
        <v>50</v>
      </c>
      <c r="H116" s="59">
        <v>0</v>
      </c>
      <c r="I116" s="381">
        <f>$H$116*$F$116/F116</f>
        <v>0</v>
      </c>
      <c r="J116" s="36"/>
      <c r="K116" s="37">
        <v>0</v>
      </c>
      <c r="L116" s="85">
        <f>$N$2</f>
        <v>0</v>
      </c>
      <c r="M116" s="101">
        <f>K116+L116</f>
        <v>0</v>
      </c>
      <c r="N116" s="101">
        <f>I116*M116</f>
        <v>0</v>
      </c>
      <c r="O116" s="373">
        <f>M116/F116</f>
        <v>0</v>
      </c>
    </row>
    <row r="117" spans="1:15" ht="12.75" customHeight="1" x14ac:dyDescent="0.25">
      <c r="A117" s="370"/>
      <c r="B117" s="100"/>
      <c r="C117" s="111"/>
      <c r="D117" s="111"/>
      <c r="E117" s="385"/>
      <c r="F117" s="371">
        <v>1</v>
      </c>
      <c r="G117" s="100" t="s">
        <v>50</v>
      </c>
      <c r="H117" s="43"/>
      <c r="I117" s="381">
        <f>$H$116*$F$116/F117</f>
        <v>0</v>
      </c>
      <c r="J117" s="36"/>
      <c r="K117" s="37">
        <v>0</v>
      </c>
      <c r="L117" s="38">
        <f>$N$2</f>
        <v>0</v>
      </c>
      <c r="M117" s="101">
        <f>K117+L117</f>
        <v>0</v>
      </c>
      <c r="N117" s="101">
        <f>I117*M117</f>
        <v>0</v>
      </c>
      <c r="O117" s="373">
        <f>M117/F117</f>
        <v>0</v>
      </c>
    </row>
    <row r="118" spans="1:15" ht="12.75" customHeight="1" x14ac:dyDescent="0.25">
      <c r="A118" s="370"/>
      <c r="B118" s="100"/>
      <c r="C118" s="111"/>
      <c r="D118" s="111"/>
      <c r="E118" s="385"/>
      <c r="F118" s="371">
        <v>1</v>
      </c>
      <c r="G118" s="100" t="s">
        <v>50</v>
      </c>
      <c r="H118" s="43"/>
      <c r="I118" s="381">
        <f>$H$116*$F$116/F118</f>
        <v>0</v>
      </c>
      <c r="J118" s="36"/>
      <c r="K118" s="37">
        <v>0</v>
      </c>
      <c r="L118" s="38">
        <f>$N$2</f>
        <v>0</v>
      </c>
      <c r="M118" s="101">
        <f>K118+L118</f>
        <v>0</v>
      </c>
      <c r="N118" s="101">
        <f>I118*M118</f>
        <v>0</v>
      </c>
      <c r="O118" s="373">
        <f>M118/F118</f>
        <v>0</v>
      </c>
    </row>
    <row r="119" spans="1:15" ht="12.75" customHeight="1" x14ac:dyDescent="0.25">
      <c r="A119" s="370"/>
      <c r="B119" s="100"/>
      <c r="C119" s="111"/>
      <c r="D119" s="111"/>
      <c r="E119" s="385"/>
      <c r="F119" s="371"/>
      <c r="G119" s="100"/>
      <c r="H119" s="43"/>
      <c r="I119" s="381"/>
      <c r="J119" s="100"/>
      <c r="K119" s="101"/>
      <c r="L119" s="101"/>
      <c r="M119" s="101"/>
      <c r="N119" s="101"/>
      <c r="O119" s="373"/>
    </row>
    <row r="120" spans="1:15" ht="13.5" customHeight="1" x14ac:dyDescent="0.25">
      <c r="A120" s="370"/>
      <c r="B120" s="199"/>
      <c r="C120" s="105"/>
      <c r="D120" s="105"/>
      <c r="E120" s="359"/>
      <c r="F120" s="354"/>
      <c r="G120" s="199"/>
      <c r="H120" s="378"/>
      <c r="I120" s="49"/>
      <c r="J120" s="60"/>
      <c r="K120" s="201"/>
      <c r="L120" s="201"/>
      <c r="M120" s="50"/>
      <c r="N120" s="50"/>
      <c r="O120" s="51"/>
    </row>
    <row r="121" spans="1:15" ht="13.5" customHeight="1" x14ac:dyDescent="0.25">
      <c r="A121" s="61">
        <v>24</v>
      </c>
      <c r="B121" s="62"/>
      <c r="C121" s="82"/>
      <c r="D121" s="82"/>
      <c r="E121" s="63"/>
      <c r="F121" s="64">
        <v>1</v>
      </c>
      <c r="G121" s="26" t="s">
        <v>50</v>
      </c>
      <c r="H121" s="59">
        <v>0</v>
      </c>
      <c r="I121" s="381">
        <f>$H$121*$F$121/F121</f>
        <v>0</v>
      </c>
      <c r="J121" s="34"/>
      <c r="K121" s="29">
        <v>0</v>
      </c>
      <c r="L121" s="85">
        <f>$N$2</f>
        <v>0</v>
      </c>
      <c r="M121" s="101">
        <f>K121+L121</f>
        <v>0</v>
      </c>
      <c r="N121" s="101">
        <f>I121*M121</f>
        <v>0</v>
      </c>
      <c r="O121" s="373">
        <f>M121/F121</f>
        <v>0</v>
      </c>
    </row>
    <row r="122" spans="1:15" ht="12.75" customHeight="1" x14ac:dyDescent="0.25">
      <c r="A122" s="66"/>
      <c r="B122" s="67"/>
      <c r="C122" s="111"/>
      <c r="D122" s="111"/>
      <c r="E122" s="385"/>
      <c r="F122" s="386">
        <v>1</v>
      </c>
      <c r="G122" s="42" t="s">
        <v>50</v>
      </c>
      <c r="H122" s="372"/>
      <c r="I122" s="403">
        <f>$H$121*$F$121/F122</f>
        <v>0</v>
      </c>
      <c r="J122" s="39"/>
      <c r="K122" s="40">
        <v>0</v>
      </c>
      <c r="L122" s="38">
        <f>$N$2</f>
        <v>0</v>
      </c>
      <c r="M122" s="101">
        <f>K122+L122</f>
        <v>0</v>
      </c>
      <c r="N122" s="101">
        <f>M122*I122</f>
        <v>0</v>
      </c>
      <c r="O122" s="373">
        <f>M122/F122</f>
        <v>0</v>
      </c>
    </row>
    <row r="123" spans="1:15" ht="12.75" customHeight="1" x14ac:dyDescent="0.25">
      <c r="A123" s="66"/>
      <c r="B123" s="67"/>
      <c r="C123" s="111"/>
      <c r="D123" s="111"/>
      <c r="E123" s="385"/>
      <c r="F123" s="386">
        <v>1</v>
      </c>
      <c r="G123" s="100" t="s">
        <v>50</v>
      </c>
      <c r="H123" s="374"/>
      <c r="I123" s="403">
        <f>$H$121*$F$121/F123</f>
        <v>0</v>
      </c>
      <c r="J123" s="36"/>
      <c r="K123" s="37">
        <v>0</v>
      </c>
      <c r="L123" s="38">
        <f>$N$2</f>
        <v>0</v>
      </c>
      <c r="M123" s="101">
        <f>K123+L123</f>
        <v>0</v>
      </c>
      <c r="N123" s="101">
        <f>M123*I123</f>
        <v>0</v>
      </c>
      <c r="O123" s="373">
        <f>M123/F123</f>
        <v>0</v>
      </c>
    </row>
    <row r="124" spans="1:15" ht="12.75" customHeight="1" x14ac:dyDescent="0.25">
      <c r="A124" s="66"/>
      <c r="B124" s="67"/>
      <c r="C124" s="104"/>
      <c r="D124" s="104"/>
      <c r="E124" s="359"/>
      <c r="F124" s="69"/>
      <c r="G124" s="105"/>
      <c r="H124" s="374"/>
      <c r="I124" s="375"/>
      <c r="J124" s="105"/>
      <c r="K124" s="106"/>
      <c r="L124" s="106"/>
      <c r="M124" s="106"/>
      <c r="N124" s="38"/>
      <c r="O124" s="45"/>
    </row>
    <row r="125" spans="1:15" ht="13.5" customHeight="1" x14ac:dyDescent="0.25">
      <c r="A125" s="376"/>
      <c r="B125" s="48"/>
      <c r="C125" s="48"/>
      <c r="D125" s="48"/>
      <c r="E125" s="53"/>
      <c r="F125" s="47"/>
      <c r="G125" s="199"/>
      <c r="H125" s="378"/>
      <c r="I125" s="49"/>
      <c r="J125" s="60"/>
      <c r="K125" s="201"/>
      <c r="L125" s="201"/>
      <c r="M125" s="201"/>
      <c r="N125" s="194"/>
      <c r="O125" s="384"/>
    </row>
    <row r="126" spans="1:15" ht="13.5" customHeight="1" x14ac:dyDescent="0.25">
      <c r="A126" s="66">
        <v>25</v>
      </c>
      <c r="B126" s="71"/>
      <c r="C126" s="111"/>
      <c r="D126" s="111"/>
      <c r="E126" s="387"/>
      <c r="F126" s="388">
        <v>1</v>
      </c>
      <c r="G126" s="26" t="s">
        <v>50</v>
      </c>
      <c r="H126" s="72">
        <v>0</v>
      </c>
      <c r="I126" s="389">
        <f>$H$126*$F$126/F126</f>
        <v>0</v>
      </c>
      <c r="J126" s="28"/>
      <c r="K126" s="29">
        <v>0</v>
      </c>
      <c r="L126" s="85">
        <f>$N$2</f>
        <v>0</v>
      </c>
      <c r="M126" s="31">
        <f>K126+L126</f>
        <v>0</v>
      </c>
      <c r="N126" s="38">
        <f>I126*M126</f>
        <v>0</v>
      </c>
      <c r="O126" s="45">
        <f>M126/F126</f>
        <v>0</v>
      </c>
    </row>
    <row r="127" spans="1:15" ht="12.75" customHeight="1" x14ac:dyDescent="0.25">
      <c r="A127" s="66"/>
      <c r="B127" s="67"/>
      <c r="C127" s="111"/>
      <c r="D127" s="111"/>
      <c r="E127" s="390"/>
      <c r="F127" s="391">
        <v>1</v>
      </c>
      <c r="G127" s="42" t="s">
        <v>50</v>
      </c>
      <c r="H127" s="392"/>
      <c r="I127" s="35">
        <f>$H$126*$F$126/F127</f>
        <v>0</v>
      </c>
      <c r="J127" s="39"/>
      <c r="K127" s="40">
        <v>0</v>
      </c>
      <c r="L127" s="38">
        <f>$N$2</f>
        <v>0</v>
      </c>
      <c r="M127" s="38">
        <f>K127+L127</f>
        <v>0</v>
      </c>
      <c r="N127" s="101">
        <f>M127*I127</f>
        <v>0</v>
      </c>
      <c r="O127" s="373">
        <f>M127/F127</f>
        <v>0</v>
      </c>
    </row>
    <row r="128" spans="1:15" ht="12.75" customHeight="1" x14ac:dyDescent="0.25">
      <c r="A128" s="66"/>
      <c r="B128" s="67"/>
      <c r="C128" s="111"/>
      <c r="D128" s="111"/>
      <c r="E128" s="390"/>
      <c r="F128" s="391">
        <v>1</v>
      </c>
      <c r="G128" s="100" t="s">
        <v>50</v>
      </c>
      <c r="H128" s="374"/>
      <c r="I128" s="393">
        <f>$H$126*$F$126/F128</f>
        <v>0</v>
      </c>
      <c r="J128" s="36"/>
      <c r="K128" s="37">
        <v>0</v>
      </c>
      <c r="L128" s="38">
        <f>$N$2</f>
        <v>0</v>
      </c>
      <c r="M128" s="101">
        <f>K128+L128</f>
        <v>0</v>
      </c>
      <c r="N128" s="101">
        <f>M128*I128</f>
        <v>0</v>
      </c>
      <c r="O128" s="373">
        <f>M128/F128</f>
        <v>0</v>
      </c>
    </row>
    <row r="129" spans="1:15" ht="12.75" customHeight="1" x14ac:dyDescent="0.25">
      <c r="A129" s="66"/>
      <c r="B129" s="67"/>
      <c r="C129" s="111"/>
      <c r="D129" s="111"/>
      <c r="E129" s="390"/>
      <c r="F129" s="391"/>
      <c r="G129" s="88"/>
      <c r="H129" s="74"/>
      <c r="I129" s="35"/>
      <c r="J129" s="42"/>
      <c r="K129" s="38"/>
      <c r="L129" s="38"/>
      <c r="M129" s="101"/>
      <c r="N129" s="38"/>
      <c r="O129" s="45"/>
    </row>
    <row r="130" spans="1:15" ht="13.5" customHeight="1" x14ac:dyDescent="0.25">
      <c r="A130" s="376"/>
      <c r="B130" s="48"/>
      <c r="C130" s="48"/>
      <c r="D130" s="313"/>
      <c r="E130" s="394"/>
      <c r="F130" s="395"/>
      <c r="G130" s="313"/>
      <c r="H130" s="396"/>
      <c r="I130" s="397"/>
      <c r="J130" s="75"/>
      <c r="K130" s="353"/>
      <c r="L130" s="353"/>
      <c r="M130" s="50"/>
      <c r="N130" s="201"/>
      <c r="O130" s="398"/>
    </row>
    <row r="131" spans="1:15" ht="13.5" customHeight="1" x14ac:dyDescent="0.25">
      <c r="A131" s="370">
        <v>26</v>
      </c>
      <c r="B131" s="23"/>
      <c r="C131" s="111"/>
      <c r="D131" s="111"/>
      <c r="E131" s="63"/>
      <c r="F131" s="25">
        <v>1</v>
      </c>
      <c r="G131" s="84" t="s">
        <v>50</v>
      </c>
      <c r="H131" s="399">
        <v>0</v>
      </c>
      <c r="I131" s="77">
        <f>$H$131*$F$131/F131</f>
        <v>0</v>
      </c>
      <c r="J131" s="28"/>
      <c r="K131" s="37">
        <v>0</v>
      </c>
      <c r="L131" s="85">
        <f>$N$2</f>
        <v>0</v>
      </c>
      <c r="M131" s="101">
        <f>K131+L131</f>
        <v>0</v>
      </c>
      <c r="N131" s="31">
        <f>I131*M131</f>
        <v>0</v>
      </c>
      <c r="O131" s="32">
        <f>M131/F131</f>
        <v>0</v>
      </c>
    </row>
    <row r="132" spans="1:15" ht="12.75" customHeight="1" x14ac:dyDescent="0.25">
      <c r="A132" s="370"/>
      <c r="B132" s="67"/>
      <c r="C132" s="111"/>
      <c r="D132" s="111"/>
      <c r="E132" s="385"/>
      <c r="F132" s="371">
        <v>1</v>
      </c>
      <c r="G132" s="100" t="s">
        <v>50</v>
      </c>
      <c r="H132" s="78"/>
      <c r="I132" s="35">
        <f>$H$131*$F$131/F132</f>
        <v>0</v>
      </c>
      <c r="J132" s="36"/>
      <c r="K132" s="37">
        <v>0</v>
      </c>
      <c r="L132" s="38">
        <f>$N$2</f>
        <v>0</v>
      </c>
      <c r="M132" s="101">
        <f>K132+L132</f>
        <v>0</v>
      </c>
      <c r="N132" s="38">
        <f>M132*I132</f>
        <v>0</v>
      </c>
      <c r="O132" s="45">
        <f>M132/F132</f>
        <v>0</v>
      </c>
    </row>
    <row r="133" spans="1:15" ht="12.75" customHeight="1" x14ac:dyDescent="0.25">
      <c r="A133" s="370"/>
      <c r="B133" s="67"/>
      <c r="C133" s="111"/>
      <c r="D133" s="111"/>
      <c r="E133" s="385"/>
      <c r="F133" s="371">
        <v>1</v>
      </c>
      <c r="G133" s="100" t="s">
        <v>50</v>
      </c>
      <c r="H133" s="374"/>
      <c r="I133" s="35">
        <f>$H$131*$F$131/F133</f>
        <v>0</v>
      </c>
      <c r="J133" s="36"/>
      <c r="K133" s="37">
        <v>0</v>
      </c>
      <c r="L133" s="38">
        <f>$N$2</f>
        <v>0</v>
      </c>
      <c r="M133" s="101">
        <f>K133+L133</f>
        <v>0</v>
      </c>
      <c r="N133" s="101">
        <f>M133*I133</f>
        <v>0</v>
      </c>
      <c r="O133" s="373">
        <f>M133/F133</f>
        <v>0</v>
      </c>
    </row>
    <row r="134" spans="1:15" ht="12.75" customHeight="1" x14ac:dyDescent="0.25">
      <c r="A134" s="370"/>
      <c r="B134" s="67"/>
      <c r="C134" s="42"/>
      <c r="D134" s="42"/>
      <c r="E134" s="76"/>
      <c r="F134" s="46"/>
      <c r="G134" s="42"/>
      <c r="H134" s="74"/>
      <c r="I134" s="35"/>
      <c r="J134" s="100"/>
      <c r="K134" s="101"/>
      <c r="L134" s="101"/>
      <c r="M134" s="101"/>
      <c r="N134" s="38"/>
      <c r="O134" s="45"/>
    </row>
    <row r="135" spans="1:15" ht="13.5" customHeight="1" x14ac:dyDescent="0.25">
      <c r="A135" s="376"/>
      <c r="B135" s="192"/>
      <c r="C135" s="192"/>
      <c r="D135" s="283"/>
      <c r="E135" s="400"/>
      <c r="F135" s="401"/>
      <c r="G135" s="283"/>
      <c r="H135" s="396"/>
      <c r="I135" s="383"/>
      <c r="J135" s="79"/>
      <c r="K135" s="402"/>
      <c r="L135" s="402"/>
      <c r="M135" s="194"/>
      <c r="N135" s="194"/>
      <c r="O135" s="384"/>
    </row>
    <row r="136" spans="1:15" ht="13.5" customHeight="1" x14ac:dyDescent="0.25">
      <c r="A136" s="370">
        <v>27</v>
      </c>
      <c r="B136" s="380"/>
      <c r="C136" s="111"/>
      <c r="D136" s="111"/>
      <c r="E136" s="385"/>
      <c r="F136" s="371">
        <v>1</v>
      </c>
      <c r="G136" s="100" t="s">
        <v>50</v>
      </c>
      <c r="H136" s="59">
        <v>0</v>
      </c>
      <c r="I136" s="403">
        <f>$H$136*$F$136/F136</f>
        <v>0</v>
      </c>
      <c r="J136" s="36"/>
      <c r="K136" s="37">
        <v>0</v>
      </c>
      <c r="L136" s="85">
        <f>$N$2</f>
        <v>0</v>
      </c>
      <c r="M136" s="101">
        <f>K136+L136</f>
        <v>0</v>
      </c>
      <c r="N136" s="101">
        <f>I136*M136</f>
        <v>0</v>
      </c>
      <c r="O136" s="373">
        <f>M136/F136</f>
        <v>0</v>
      </c>
    </row>
    <row r="137" spans="1:15" ht="12.75" customHeight="1" x14ac:dyDescent="0.25">
      <c r="A137" s="370"/>
      <c r="B137" s="67"/>
      <c r="C137" s="111"/>
      <c r="D137" s="111"/>
      <c r="E137" s="385"/>
      <c r="F137" s="371">
        <v>1</v>
      </c>
      <c r="G137" s="100" t="s">
        <v>50</v>
      </c>
      <c r="H137" s="372"/>
      <c r="I137" s="403">
        <f>$H$136*$F$136/F137</f>
        <v>0</v>
      </c>
      <c r="J137" s="36"/>
      <c r="K137" s="37">
        <v>0</v>
      </c>
      <c r="L137" s="38">
        <f>$N$2</f>
        <v>0</v>
      </c>
      <c r="M137" s="101">
        <f>K137+L137</f>
        <v>0</v>
      </c>
      <c r="N137" s="101">
        <f>M137*I137</f>
        <v>0</v>
      </c>
      <c r="O137" s="373">
        <f>M137/F137</f>
        <v>0</v>
      </c>
    </row>
    <row r="138" spans="1:15" ht="12.75" customHeight="1" x14ac:dyDescent="0.25">
      <c r="A138" s="370"/>
      <c r="B138" s="67"/>
      <c r="C138" s="111"/>
      <c r="D138" s="111"/>
      <c r="E138" s="385"/>
      <c r="F138" s="371">
        <v>1</v>
      </c>
      <c r="G138" s="100" t="s">
        <v>50</v>
      </c>
      <c r="H138" s="374"/>
      <c r="I138" s="403">
        <f>$H$136*$F$136/F138</f>
        <v>0</v>
      </c>
      <c r="J138" s="36"/>
      <c r="K138" s="37">
        <v>0</v>
      </c>
      <c r="L138" s="38">
        <f>$N$2</f>
        <v>0</v>
      </c>
      <c r="M138" s="101">
        <f>K138+L138</f>
        <v>0</v>
      </c>
      <c r="N138" s="101">
        <f>M138*I138</f>
        <v>0</v>
      </c>
      <c r="O138" s="373">
        <f>M138/F138</f>
        <v>0</v>
      </c>
    </row>
    <row r="139" spans="1:15" ht="12.75" customHeight="1" x14ac:dyDescent="0.25">
      <c r="A139" s="370"/>
      <c r="B139" s="67"/>
      <c r="C139" s="100"/>
      <c r="D139" s="100"/>
      <c r="E139" s="385"/>
      <c r="F139" s="371"/>
      <c r="G139" s="100"/>
      <c r="H139" s="374"/>
      <c r="I139" s="403"/>
      <c r="J139" s="100"/>
      <c r="K139" s="101"/>
      <c r="L139" s="101"/>
      <c r="M139" s="101"/>
      <c r="N139" s="101"/>
      <c r="O139" s="373"/>
    </row>
    <row r="140" spans="1:15" ht="13.5" customHeight="1" x14ac:dyDescent="0.25">
      <c r="A140" s="376"/>
      <c r="B140" s="48"/>
      <c r="C140" s="192"/>
      <c r="D140" s="192"/>
      <c r="E140" s="377"/>
      <c r="F140" s="382"/>
      <c r="G140" s="192"/>
      <c r="H140" s="378"/>
      <c r="I140" s="404"/>
      <c r="J140" s="192"/>
      <c r="K140" s="194"/>
      <c r="L140" s="194"/>
      <c r="M140" s="194"/>
      <c r="N140" s="194"/>
      <c r="O140" s="384"/>
    </row>
    <row r="141" spans="1:15" ht="13.5" customHeight="1" x14ac:dyDescent="0.25">
      <c r="A141" s="370">
        <v>28</v>
      </c>
      <c r="B141" s="380"/>
      <c r="C141" s="100"/>
      <c r="D141" s="100"/>
      <c r="E141" s="371"/>
      <c r="F141" s="371">
        <v>1</v>
      </c>
      <c r="G141" s="100" t="s">
        <v>50</v>
      </c>
      <c r="H141" s="59">
        <v>0</v>
      </c>
      <c r="I141" s="403">
        <f>$H$141*$F$141/F141</f>
        <v>0</v>
      </c>
      <c r="J141" s="36"/>
      <c r="K141" s="37">
        <v>0</v>
      </c>
      <c r="L141" s="85">
        <f>$N$2</f>
        <v>0</v>
      </c>
      <c r="M141" s="101">
        <f>K141+L141</f>
        <v>0</v>
      </c>
      <c r="N141" s="101">
        <f>I141*M141</f>
        <v>0</v>
      </c>
      <c r="O141" s="373">
        <f>M141/F141</f>
        <v>0</v>
      </c>
    </row>
    <row r="142" spans="1:15" ht="12.75" customHeight="1" x14ac:dyDescent="0.25">
      <c r="A142" s="370"/>
      <c r="B142" s="100"/>
      <c r="C142" s="100"/>
      <c r="D142" s="100"/>
      <c r="E142" s="371"/>
      <c r="F142" s="371">
        <v>1</v>
      </c>
      <c r="G142" s="100" t="s">
        <v>50</v>
      </c>
      <c r="H142" s="372"/>
      <c r="I142" s="403">
        <f>$H$141*$F$141/F142</f>
        <v>0</v>
      </c>
      <c r="J142" s="36"/>
      <c r="K142" s="37">
        <v>0</v>
      </c>
      <c r="L142" s="38">
        <f>$N$2</f>
        <v>0</v>
      </c>
      <c r="M142" s="101">
        <f>K142+L142</f>
        <v>0</v>
      </c>
      <c r="N142" s="101">
        <f>I142*M142</f>
        <v>0</v>
      </c>
      <c r="O142" s="373">
        <f>M142/F142</f>
        <v>0</v>
      </c>
    </row>
    <row r="143" spans="1:15" ht="12.75" customHeight="1" x14ac:dyDescent="0.25">
      <c r="A143" s="370"/>
      <c r="B143" s="100"/>
      <c r="C143" s="100"/>
      <c r="D143" s="100"/>
      <c r="E143" s="371"/>
      <c r="F143" s="371">
        <v>1</v>
      </c>
      <c r="G143" s="100" t="s">
        <v>50</v>
      </c>
      <c r="H143" s="43"/>
      <c r="I143" s="35">
        <f>$H$141*$F$141/F143</f>
        <v>0</v>
      </c>
      <c r="J143" s="36"/>
      <c r="K143" s="37">
        <v>0</v>
      </c>
      <c r="L143" s="38">
        <f>$N$2</f>
        <v>0</v>
      </c>
      <c r="M143" s="101">
        <f>K143+L143</f>
        <v>0</v>
      </c>
      <c r="N143" s="101">
        <f>I143*M143</f>
        <v>0</v>
      </c>
      <c r="O143" s="373">
        <f>M143/F143</f>
        <v>0</v>
      </c>
    </row>
    <row r="144" spans="1:15" ht="12.75" customHeight="1" x14ac:dyDescent="0.25">
      <c r="A144" s="370"/>
      <c r="B144" s="100"/>
      <c r="C144" s="100"/>
      <c r="D144" s="100"/>
      <c r="E144" s="371"/>
      <c r="F144" s="371"/>
      <c r="G144" s="100"/>
      <c r="H144" s="43"/>
      <c r="I144" s="35"/>
      <c r="J144" s="100"/>
      <c r="K144" s="101"/>
      <c r="L144" s="101"/>
      <c r="M144" s="101"/>
      <c r="N144" s="101"/>
      <c r="O144" s="373"/>
    </row>
    <row r="145" spans="1:15" ht="13.5" customHeight="1" x14ac:dyDescent="0.25">
      <c r="A145" s="376"/>
      <c r="B145" s="405"/>
      <c r="C145" s="192"/>
      <c r="D145" s="192"/>
      <c r="E145" s="377"/>
      <c r="F145" s="382"/>
      <c r="G145" s="192"/>
      <c r="H145" s="378"/>
      <c r="I145" s="404"/>
      <c r="J145" s="192"/>
      <c r="K145" s="194"/>
      <c r="L145" s="194"/>
      <c r="M145" s="194"/>
      <c r="N145" s="194"/>
      <c r="O145" s="51"/>
    </row>
    <row r="146" spans="1:15" ht="13.5" customHeight="1" x14ac:dyDescent="0.25">
      <c r="A146" s="370">
        <v>29</v>
      </c>
      <c r="B146" s="380"/>
      <c r="C146" s="42"/>
      <c r="D146" s="42"/>
      <c r="E146" s="46"/>
      <c r="F146" s="46">
        <v>1</v>
      </c>
      <c r="G146" s="100" t="s">
        <v>50</v>
      </c>
      <c r="H146" s="59">
        <v>0</v>
      </c>
      <c r="I146" s="403">
        <f>$H$146*$F$146/F146</f>
        <v>0</v>
      </c>
      <c r="J146" s="36"/>
      <c r="K146" s="37">
        <v>0</v>
      </c>
      <c r="L146" s="85">
        <f>$N$2</f>
        <v>0</v>
      </c>
      <c r="M146" s="101">
        <f>K146+L146</f>
        <v>0</v>
      </c>
      <c r="N146" s="101">
        <f>M146*I146</f>
        <v>0</v>
      </c>
      <c r="O146" s="373">
        <f>M146/F146</f>
        <v>0</v>
      </c>
    </row>
    <row r="147" spans="1:15" ht="12.75" customHeight="1" x14ac:dyDescent="0.25">
      <c r="A147" s="370"/>
      <c r="B147" s="100"/>
      <c r="C147" s="42"/>
      <c r="D147" s="42"/>
      <c r="E147" s="46"/>
      <c r="F147" s="46">
        <v>1</v>
      </c>
      <c r="G147" s="100" t="s">
        <v>50</v>
      </c>
      <c r="H147" s="372"/>
      <c r="I147" s="403">
        <f>$H$146*$F$146/F147</f>
        <v>0</v>
      </c>
      <c r="J147" s="36"/>
      <c r="K147" s="37">
        <v>0</v>
      </c>
      <c r="L147" s="38">
        <f>$N$2</f>
        <v>0</v>
      </c>
      <c r="M147" s="101">
        <f>K147+L147</f>
        <v>0</v>
      </c>
      <c r="N147" s="101">
        <f>M147*I147</f>
        <v>0</v>
      </c>
      <c r="O147" s="373">
        <f>M147/F147</f>
        <v>0</v>
      </c>
    </row>
    <row r="148" spans="1:15" ht="12.75" customHeight="1" x14ac:dyDescent="0.25">
      <c r="A148" s="370"/>
      <c r="B148" s="100"/>
      <c r="C148" s="42"/>
      <c r="D148" s="42"/>
      <c r="E148" s="46"/>
      <c r="F148" s="46">
        <v>1</v>
      </c>
      <c r="G148" s="100" t="s">
        <v>50</v>
      </c>
      <c r="H148" s="374"/>
      <c r="I148" s="403">
        <f>$H$146*$F$146/F148</f>
        <v>0</v>
      </c>
      <c r="J148" s="36"/>
      <c r="K148" s="37">
        <v>0</v>
      </c>
      <c r="L148" s="38">
        <f>$N$2</f>
        <v>0</v>
      </c>
      <c r="M148" s="101">
        <f>K148+L148</f>
        <v>0</v>
      </c>
      <c r="N148" s="101">
        <f>M148*I148</f>
        <v>0</v>
      </c>
      <c r="O148" s="373">
        <f>M148/F148</f>
        <v>0</v>
      </c>
    </row>
    <row r="149" spans="1:15" ht="12.75" customHeight="1" x14ac:dyDescent="0.25">
      <c r="A149" s="370"/>
      <c r="B149" s="100"/>
      <c r="C149" s="42"/>
      <c r="D149" s="42"/>
      <c r="E149" s="46"/>
      <c r="F149" s="46"/>
      <c r="G149" s="100"/>
      <c r="H149" s="43"/>
      <c r="I149" s="381"/>
      <c r="J149" s="100"/>
      <c r="K149" s="101"/>
      <c r="L149" s="101"/>
      <c r="M149" s="101"/>
      <c r="N149" s="101"/>
      <c r="O149" s="373"/>
    </row>
    <row r="150" spans="1:15" ht="13.5" customHeight="1" x14ac:dyDescent="0.25">
      <c r="A150" s="376"/>
      <c r="B150" s="81"/>
      <c r="C150" s="57"/>
      <c r="D150" s="79"/>
      <c r="E150" s="400"/>
      <c r="F150" s="382"/>
      <c r="G150" s="54"/>
      <c r="H150" s="378"/>
      <c r="I150" s="404"/>
      <c r="J150" s="54"/>
      <c r="K150" s="55"/>
      <c r="L150" s="55"/>
      <c r="M150" s="50"/>
      <c r="N150" s="194"/>
      <c r="O150" s="384"/>
    </row>
    <row r="151" spans="1:15" ht="13.5" customHeight="1" x14ac:dyDescent="0.25">
      <c r="A151" s="66">
        <v>30</v>
      </c>
      <c r="B151" s="380"/>
      <c r="C151" s="100"/>
      <c r="D151" s="100"/>
      <c r="E151" s="385"/>
      <c r="F151" s="371">
        <v>1</v>
      </c>
      <c r="G151" s="100" t="s">
        <v>50</v>
      </c>
      <c r="H151" s="59">
        <v>0</v>
      </c>
      <c r="I151" s="403">
        <f>$H$151*$F$151/F151</f>
        <v>0</v>
      </c>
      <c r="J151" s="36"/>
      <c r="K151" s="37">
        <v>0</v>
      </c>
      <c r="L151" s="85">
        <f>$N$2</f>
        <v>0</v>
      </c>
      <c r="M151" s="101">
        <f>K151+L151</f>
        <v>0</v>
      </c>
      <c r="N151" s="101">
        <f>I151*M151</f>
        <v>0</v>
      </c>
      <c r="O151" s="373">
        <f>M151/F151</f>
        <v>0</v>
      </c>
    </row>
    <row r="152" spans="1:15" ht="12.75" customHeight="1" x14ac:dyDescent="0.25">
      <c r="A152" s="66"/>
      <c r="B152" s="100"/>
      <c r="C152" s="100"/>
      <c r="D152" s="100"/>
      <c r="E152" s="385"/>
      <c r="F152" s="371">
        <v>1</v>
      </c>
      <c r="G152" s="100" t="s">
        <v>50</v>
      </c>
      <c r="H152" s="43"/>
      <c r="I152" s="35">
        <f>$H$151*$F$151/F152</f>
        <v>0</v>
      </c>
      <c r="J152" s="36"/>
      <c r="K152" s="37">
        <v>0</v>
      </c>
      <c r="L152" s="38">
        <f>$N$2</f>
        <v>0</v>
      </c>
      <c r="M152" s="101">
        <f>K152+L152</f>
        <v>0</v>
      </c>
      <c r="N152" s="101">
        <f>I152*M152</f>
        <v>0</v>
      </c>
      <c r="O152" s="373">
        <f>M152/F152</f>
        <v>0</v>
      </c>
    </row>
    <row r="153" spans="1:15" ht="12.75" customHeight="1" x14ac:dyDescent="0.25">
      <c r="A153" s="66"/>
      <c r="B153" s="100"/>
      <c r="C153" s="100"/>
      <c r="D153" s="100"/>
      <c r="E153" s="385"/>
      <c r="F153" s="371">
        <v>1</v>
      </c>
      <c r="G153" s="100" t="s">
        <v>50</v>
      </c>
      <c r="H153" s="43"/>
      <c r="I153" s="35">
        <f>$H$151*$F$151/F153</f>
        <v>0</v>
      </c>
      <c r="J153" s="36"/>
      <c r="K153" s="37">
        <v>0</v>
      </c>
      <c r="L153" s="38">
        <f>$N$2</f>
        <v>0</v>
      </c>
      <c r="M153" s="101">
        <f>K153+L153</f>
        <v>0</v>
      </c>
      <c r="N153" s="101">
        <f>I153*M153</f>
        <v>0</v>
      </c>
      <c r="O153" s="373">
        <f>M153/F153</f>
        <v>0</v>
      </c>
    </row>
    <row r="154" spans="1:15" ht="12.75" customHeight="1" x14ac:dyDescent="0.25">
      <c r="A154" s="66"/>
      <c r="B154" s="100"/>
      <c r="C154" s="100"/>
      <c r="D154" s="100"/>
      <c r="E154" s="385"/>
      <c r="F154" s="371"/>
      <c r="G154" s="100"/>
      <c r="H154" s="43"/>
      <c r="I154" s="381"/>
      <c r="J154" s="100"/>
      <c r="K154" s="101"/>
      <c r="L154" s="101"/>
      <c r="M154" s="101"/>
      <c r="N154" s="101"/>
      <c r="O154" s="373"/>
    </row>
    <row r="155" spans="1:15" ht="13.5" customHeight="1" x14ac:dyDescent="0.25">
      <c r="A155" s="376"/>
      <c r="B155" s="406"/>
      <c r="C155" s="192"/>
      <c r="D155" s="192"/>
      <c r="E155" s="377"/>
      <c r="F155" s="382"/>
      <c r="G155" s="192"/>
      <c r="H155" s="378"/>
      <c r="I155" s="383"/>
      <c r="J155" s="192"/>
      <c r="K155" s="194"/>
      <c r="L155" s="194"/>
      <c r="M155" s="194"/>
      <c r="N155" s="194"/>
      <c r="O155" s="384"/>
    </row>
    <row r="156" spans="1:15" ht="12.75" customHeight="1" x14ac:dyDescent="0.25">
      <c r="A156" s="89"/>
      <c r="B156" s="33"/>
      <c r="C156" s="33"/>
      <c r="D156" s="33"/>
      <c r="E156" s="90"/>
      <c r="F156" s="91"/>
      <c r="G156" s="33"/>
      <c r="H156" s="43"/>
      <c r="I156" s="92"/>
      <c r="J156" s="93"/>
      <c r="K156" s="65"/>
      <c r="L156" s="65"/>
      <c r="M156" s="65"/>
      <c r="N156" s="65"/>
      <c r="O156" s="65"/>
    </row>
    <row r="157" spans="1:15" ht="12.75" customHeight="1" x14ac:dyDescent="0.25">
      <c r="A157" s="94"/>
      <c r="B157" s="33"/>
      <c r="C157" s="33"/>
      <c r="D157" s="33"/>
      <c r="E157" s="95"/>
      <c r="F157" s="33"/>
      <c r="H157" s="96"/>
      <c r="I157" s="92"/>
      <c r="J157" s="93"/>
      <c r="K157" s="9"/>
      <c r="L157" s="9"/>
      <c r="M157" s="97" t="s">
        <v>853</v>
      </c>
      <c r="N157" s="65">
        <f>SUM(N7:N155)</f>
        <v>0</v>
      </c>
      <c r="O157" s="2"/>
    </row>
    <row r="158" spans="1:15" ht="12.75" customHeight="1" x14ac:dyDescent="0.25">
      <c r="A158" s="98"/>
      <c r="B158" s="33"/>
      <c r="C158" s="33"/>
      <c r="D158" s="33"/>
      <c r="E158" s="95"/>
      <c r="F158" s="33"/>
      <c r="H158" s="5"/>
      <c r="I158" s="6"/>
      <c r="J158" s="93"/>
      <c r="K158" s="9"/>
      <c r="L158" s="9"/>
      <c r="M158" s="9"/>
      <c r="N158" s="9"/>
      <c r="O158" s="9"/>
    </row>
    <row r="159" spans="1:15" ht="12.75" customHeight="1" x14ac:dyDescent="0.25">
      <c r="A159" s="98"/>
      <c r="B159" s="33"/>
      <c r="C159" s="33"/>
      <c r="D159" s="33"/>
      <c r="E159" s="95"/>
      <c r="F159" s="33"/>
      <c r="H159" s="5"/>
      <c r="I159" s="6"/>
      <c r="J159" s="93"/>
      <c r="K159" s="9"/>
      <c r="L159" s="9"/>
      <c r="M159" s="9"/>
      <c r="N159" s="9"/>
      <c r="O159" s="9"/>
    </row>
    <row r="160" spans="1:15" ht="12.75" customHeight="1" x14ac:dyDescent="0.25">
      <c r="A160" s="98"/>
      <c r="B160" s="33"/>
      <c r="C160" s="33"/>
      <c r="D160" s="33"/>
      <c r="E160" s="95"/>
      <c r="F160" s="33"/>
      <c r="H160" s="5"/>
      <c r="I160" s="6"/>
      <c r="J160" s="93"/>
      <c r="K160" s="9"/>
      <c r="L160" s="9"/>
      <c r="M160" s="9"/>
      <c r="N160" s="9"/>
      <c r="O160" s="9"/>
    </row>
    <row r="161" spans="1:15" ht="12.75" customHeight="1" x14ac:dyDescent="0.25">
      <c r="A161" s="98"/>
      <c r="B161" s="33"/>
      <c r="C161" s="33"/>
      <c r="D161" s="33"/>
      <c r="E161" s="95"/>
      <c r="F161" s="33"/>
      <c r="H161" s="5"/>
      <c r="I161" s="6"/>
      <c r="J161" s="93"/>
      <c r="K161" s="9"/>
      <c r="L161" s="9"/>
      <c r="M161" s="9"/>
      <c r="N161" s="9"/>
      <c r="O161" s="9"/>
    </row>
    <row r="162" spans="1:15" ht="12.75" customHeight="1" x14ac:dyDescent="0.25">
      <c r="A162" s="98"/>
      <c r="B162" s="33"/>
      <c r="C162" s="33"/>
      <c r="D162" s="33"/>
      <c r="E162" s="95"/>
      <c r="F162" s="33"/>
      <c r="H162" s="5"/>
      <c r="I162" s="6"/>
      <c r="J162" s="93"/>
      <c r="K162" s="9"/>
      <c r="L162" s="9"/>
      <c r="M162" s="9"/>
      <c r="N162" s="9"/>
      <c r="O162" s="9"/>
    </row>
    <row r="163" spans="1:15" ht="12.75" customHeight="1" x14ac:dyDescent="0.25">
      <c r="A163" s="98"/>
      <c r="B163" s="33"/>
      <c r="C163" s="33"/>
      <c r="D163" s="33"/>
      <c r="E163" s="95"/>
      <c r="F163" s="33"/>
      <c r="H163" s="5"/>
      <c r="I163" s="6"/>
      <c r="J163" s="93"/>
      <c r="K163" s="9"/>
      <c r="L163" s="9"/>
      <c r="M163" s="9"/>
      <c r="N163" s="9"/>
      <c r="O163" s="9"/>
    </row>
    <row r="164" spans="1:15" ht="12.75" customHeight="1" x14ac:dyDescent="0.25">
      <c r="A164" s="98"/>
      <c r="B164" s="33"/>
      <c r="C164" s="33"/>
      <c r="D164" s="33"/>
      <c r="E164" s="95"/>
      <c r="F164" s="33"/>
      <c r="H164" s="5"/>
      <c r="I164" s="6"/>
      <c r="J164" s="93"/>
      <c r="K164" s="9"/>
      <c r="L164" s="9"/>
      <c r="M164" s="9"/>
      <c r="N164" s="9"/>
      <c r="O164" s="9"/>
    </row>
    <row r="165" spans="1:15" ht="12.75" customHeight="1" x14ac:dyDescent="0.25">
      <c r="A165" s="98"/>
      <c r="B165" s="33"/>
      <c r="C165" s="33"/>
      <c r="D165" s="33"/>
      <c r="E165" s="95"/>
      <c r="F165" s="33"/>
      <c r="H165" s="5"/>
      <c r="I165" s="6"/>
      <c r="J165" s="93"/>
      <c r="K165" s="9"/>
      <c r="L165" s="9"/>
      <c r="M165" s="9"/>
      <c r="N165" s="9"/>
      <c r="O165" s="9"/>
    </row>
    <row r="166" spans="1:15" ht="12.75" customHeight="1" x14ac:dyDescent="0.25">
      <c r="A166" s="98"/>
      <c r="B166" s="33"/>
      <c r="C166" s="33"/>
      <c r="D166" s="33"/>
      <c r="E166" s="95"/>
      <c r="F166" s="33"/>
      <c r="H166" s="5"/>
      <c r="I166" s="6"/>
      <c r="J166" s="93"/>
      <c r="K166" s="9"/>
      <c r="L166" s="9"/>
      <c r="M166" s="9"/>
      <c r="N166" s="9"/>
      <c r="O166" s="9"/>
    </row>
    <row r="167" spans="1:15" ht="12.75" customHeight="1" x14ac:dyDescent="0.25">
      <c r="A167" s="98"/>
      <c r="B167" s="33"/>
      <c r="C167" s="33"/>
      <c r="D167" s="33"/>
      <c r="E167" s="95"/>
      <c r="F167" s="33"/>
      <c r="H167" s="5"/>
      <c r="I167" s="6"/>
      <c r="J167" s="93"/>
      <c r="K167" s="9"/>
      <c r="L167" s="9"/>
      <c r="M167" s="9"/>
      <c r="N167" s="9"/>
      <c r="O167" s="9"/>
    </row>
    <row r="168" spans="1:15" ht="12.75" customHeight="1" x14ac:dyDescent="0.25">
      <c r="A168" s="98"/>
      <c r="B168" s="33"/>
      <c r="C168" s="33"/>
      <c r="D168" s="33"/>
      <c r="E168" s="95"/>
      <c r="F168" s="33"/>
      <c r="H168" s="5"/>
      <c r="I168" s="6"/>
      <c r="J168" s="93"/>
      <c r="K168" s="9"/>
      <c r="L168" s="9"/>
      <c r="M168" s="9"/>
      <c r="N168" s="9"/>
      <c r="O168" s="9"/>
    </row>
    <row r="169" spans="1:15" ht="12.75" customHeight="1" x14ac:dyDescent="0.25">
      <c r="A169" s="98"/>
      <c r="B169" s="33"/>
      <c r="C169" s="33"/>
      <c r="D169" s="33"/>
      <c r="E169" s="95"/>
      <c r="F169" s="33"/>
      <c r="H169" s="5"/>
      <c r="I169" s="6"/>
      <c r="J169" s="93"/>
      <c r="K169" s="9"/>
      <c r="L169" s="9"/>
      <c r="M169" s="9"/>
      <c r="N169" s="9"/>
      <c r="O169" s="9"/>
    </row>
    <row r="170" spans="1:15" ht="12.75" customHeight="1" x14ac:dyDescent="0.25">
      <c r="A170" s="98"/>
      <c r="B170" s="33"/>
      <c r="C170" s="33"/>
      <c r="D170" s="33"/>
      <c r="E170" s="95"/>
      <c r="F170" s="33"/>
      <c r="H170" s="5"/>
      <c r="I170" s="6"/>
      <c r="J170" s="93"/>
      <c r="K170" s="9"/>
      <c r="L170" s="9"/>
      <c r="M170" s="9"/>
      <c r="N170" s="9"/>
      <c r="O170" s="9"/>
    </row>
    <row r="171" spans="1:15" ht="12.75" customHeight="1" x14ac:dyDescent="0.25">
      <c r="A171" s="98"/>
      <c r="B171" s="33"/>
      <c r="C171" s="33"/>
      <c r="D171" s="33"/>
      <c r="E171" s="95"/>
      <c r="F171" s="33"/>
      <c r="H171" s="5"/>
      <c r="I171" s="6"/>
      <c r="J171" s="93"/>
      <c r="K171" s="9"/>
      <c r="L171" s="9"/>
      <c r="M171" s="9"/>
      <c r="N171" s="9"/>
      <c r="O171" s="9"/>
    </row>
    <row r="172" spans="1:15" ht="12.75" customHeight="1" x14ac:dyDescent="0.25">
      <c r="A172" s="98"/>
      <c r="B172" s="33"/>
      <c r="C172" s="33"/>
      <c r="D172" s="33"/>
      <c r="E172" s="95"/>
      <c r="F172" s="33"/>
      <c r="H172" s="5"/>
      <c r="I172" s="6"/>
      <c r="J172" s="93"/>
      <c r="K172" s="9"/>
      <c r="L172" s="9"/>
      <c r="M172" s="9"/>
      <c r="N172" s="9"/>
      <c r="O172" s="9"/>
    </row>
    <row r="173" spans="1:15" ht="12.75" customHeight="1" x14ac:dyDescent="0.25">
      <c r="A173" s="98"/>
      <c r="B173" s="33"/>
      <c r="C173" s="33"/>
      <c r="D173" s="33"/>
      <c r="E173" s="95"/>
      <c r="F173" s="33"/>
      <c r="H173" s="5"/>
      <c r="I173" s="6"/>
      <c r="J173" s="93"/>
      <c r="K173" s="9"/>
      <c r="L173" s="9"/>
      <c r="M173" s="9"/>
      <c r="N173" s="9"/>
      <c r="O173" s="9"/>
    </row>
    <row r="174" spans="1:15" ht="12.75" customHeight="1" x14ac:dyDescent="0.25">
      <c r="A174" s="98"/>
      <c r="B174" s="33"/>
      <c r="C174" s="33"/>
      <c r="D174" s="33"/>
      <c r="E174" s="95"/>
      <c r="F174" s="33"/>
      <c r="H174" s="5"/>
      <c r="I174" s="6"/>
      <c r="J174" s="93"/>
      <c r="K174" s="9"/>
      <c r="L174" s="9"/>
      <c r="M174" s="9"/>
      <c r="N174" s="9"/>
      <c r="O174" s="9"/>
    </row>
    <row r="175" spans="1:15" ht="12.75" customHeight="1" x14ac:dyDescent="0.25">
      <c r="A175" s="98"/>
      <c r="B175" s="33"/>
      <c r="C175" s="33"/>
      <c r="D175" s="33"/>
      <c r="E175" s="95"/>
      <c r="F175" s="33"/>
      <c r="H175" s="5"/>
      <c r="I175" s="6"/>
      <c r="J175" s="93"/>
      <c r="K175" s="9"/>
      <c r="L175" s="9"/>
      <c r="M175" s="9"/>
      <c r="N175" s="9"/>
      <c r="O175" s="9"/>
    </row>
    <row r="176" spans="1:15" ht="12.75" customHeight="1" x14ac:dyDescent="0.25">
      <c r="A176" s="98"/>
      <c r="B176" s="33"/>
      <c r="C176" s="33"/>
      <c r="D176" s="33"/>
      <c r="E176" s="95"/>
      <c r="F176" s="33"/>
      <c r="H176" s="5"/>
      <c r="I176" s="6"/>
      <c r="J176" s="93"/>
      <c r="K176" s="9"/>
      <c r="L176" s="9"/>
      <c r="M176" s="9"/>
      <c r="N176" s="9"/>
      <c r="O176" s="9"/>
    </row>
    <row r="177" spans="1:15" ht="12.75" customHeight="1" x14ac:dyDescent="0.25">
      <c r="A177" s="98"/>
      <c r="B177" s="33"/>
      <c r="C177" s="33"/>
      <c r="D177" s="33"/>
      <c r="E177" s="95"/>
      <c r="F177" s="33"/>
      <c r="H177" s="5"/>
      <c r="I177" s="6"/>
      <c r="J177" s="93"/>
      <c r="K177" s="9"/>
      <c r="L177" s="9"/>
      <c r="M177" s="9"/>
      <c r="N177" s="9"/>
      <c r="O177" s="9"/>
    </row>
    <row r="178" spans="1:15" ht="12.75" customHeight="1" x14ac:dyDescent="0.25">
      <c r="A178" s="98"/>
      <c r="B178" s="33"/>
      <c r="C178" s="33"/>
      <c r="D178" s="33"/>
      <c r="E178" s="95"/>
      <c r="F178" s="33"/>
      <c r="H178" s="5"/>
      <c r="I178" s="6"/>
      <c r="J178" s="93"/>
      <c r="K178" s="9"/>
      <c r="L178" s="9"/>
      <c r="M178" s="9"/>
      <c r="N178" s="9"/>
      <c r="O178" s="9"/>
    </row>
    <row r="179" spans="1:15" ht="12.75" customHeight="1" x14ac:dyDescent="0.25">
      <c r="A179" s="98"/>
      <c r="B179" s="33"/>
      <c r="C179" s="33"/>
      <c r="D179" s="33"/>
      <c r="E179" s="95"/>
      <c r="F179" s="33"/>
      <c r="H179" s="5"/>
      <c r="I179" s="6"/>
      <c r="J179" s="93"/>
      <c r="K179" s="9"/>
      <c r="L179" s="9"/>
      <c r="M179" s="9"/>
      <c r="N179" s="9"/>
      <c r="O179" s="9"/>
    </row>
    <row r="180" spans="1:15" ht="12.75" customHeight="1" x14ac:dyDescent="0.25">
      <c r="A180" s="98"/>
      <c r="B180" s="33"/>
      <c r="C180" s="33"/>
      <c r="D180" s="33"/>
      <c r="E180" s="95"/>
      <c r="F180" s="33"/>
      <c r="H180" s="5"/>
      <c r="I180" s="6"/>
      <c r="J180" s="93"/>
      <c r="K180" s="9"/>
      <c r="L180" s="9"/>
      <c r="M180" s="9"/>
      <c r="N180" s="9"/>
      <c r="O180" s="9"/>
    </row>
    <row r="181" spans="1:15" ht="12.75" customHeight="1" x14ac:dyDescent="0.25">
      <c r="A181" s="98"/>
      <c r="B181" s="33"/>
      <c r="C181" s="33"/>
      <c r="D181" s="33"/>
      <c r="E181" s="95"/>
      <c r="F181" s="33"/>
      <c r="H181" s="5"/>
      <c r="I181" s="6"/>
      <c r="J181" s="93"/>
      <c r="K181" s="9"/>
      <c r="L181" s="9"/>
      <c r="M181" s="9"/>
      <c r="N181" s="9"/>
      <c r="O181" s="9"/>
    </row>
    <row r="182" spans="1:15" ht="12.75" customHeight="1" x14ac:dyDescent="0.25">
      <c r="A182" s="98"/>
      <c r="B182" s="33"/>
      <c r="C182" s="33"/>
      <c r="D182" s="33"/>
      <c r="E182" s="95"/>
      <c r="F182" s="33"/>
      <c r="H182" s="5"/>
      <c r="I182" s="6"/>
      <c r="J182" s="93"/>
      <c r="K182" s="9"/>
      <c r="L182" s="9"/>
      <c r="M182" s="9"/>
      <c r="N182" s="9"/>
      <c r="O182" s="9"/>
    </row>
    <row r="183" spans="1:15" ht="12.75" customHeight="1" x14ac:dyDescent="0.25">
      <c r="A183" s="98"/>
      <c r="B183" s="33"/>
      <c r="C183" s="33"/>
      <c r="D183" s="33"/>
      <c r="E183" s="95"/>
      <c r="F183" s="33"/>
      <c r="H183" s="5"/>
      <c r="I183" s="6"/>
      <c r="J183" s="93"/>
      <c r="K183" s="9"/>
      <c r="L183" s="9"/>
      <c r="M183" s="9"/>
      <c r="N183" s="9"/>
      <c r="O183" s="9"/>
    </row>
    <row r="184" spans="1:15" ht="12.75" customHeight="1" x14ac:dyDescent="0.25">
      <c r="A184" s="98"/>
      <c r="B184" s="33"/>
      <c r="C184" s="33"/>
      <c r="D184" s="33"/>
      <c r="E184" s="95"/>
      <c r="F184" s="33"/>
      <c r="H184" s="5"/>
      <c r="I184" s="6"/>
      <c r="J184" s="93"/>
      <c r="K184" s="9"/>
      <c r="L184" s="9"/>
      <c r="M184" s="9"/>
      <c r="N184" s="9"/>
      <c r="O184" s="9"/>
    </row>
    <row r="185" spans="1:15" ht="12.75" customHeight="1" x14ac:dyDescent="0.25">
      <c r="A185" s="98"/>
      <c r="B185" s="33"/>
      <c r="C185" s="33"/>
      <c r="D185" s="33"/>
      <c r="E185" s="95"/>
      <c r="F185" s="33"/>
      <c r="H185" s="5"/>
      <c r="I185" s="6"/>
      <c r="J185" s="93"/>
      <c r="K185" s="9"/>
      <c r="L185" s="9"/>
      <c r="M185" s="9"/>
      <c r="N185" s="9"/>
      <c r="O185" s="9"/>
    </row>
    <row r="186" spans="1:15" ht="12.75" customHeight="1" x14ac:dyDescent="0.25">
      <c r="A186" s="98"/>
      <c r="B186" s="33"/>
      <c r="C186" s="33"/>
      <c r="D186" s="33"/>
      <c r="E186" s="95"/>
      <c r="F186" s="33"/>
      <c r="H186" s="5"/>
      <c r="I186" s="6"/>
      <c r="J186" s="93"/>
      <c r="K186" s="9"/>
      <c r="L186" s="9"/>
      <c r="M186" s="9"/>
      <c r="N186" s="9"/>
      <c r="O186" s="9"/>
    </row>
    <row r="187" spans="1:15" ht="12.75" customHeight="1" x14ac:dyDescent="0.25">
      <c r="A187" s="98"/>
      <c r="B187" s="33"/>
      <c r="C187" s="33"/>
      <c r="D187" s="33"/>
      <c r="E187" s="95"/>
      <c r="F187" s="33"/>
      <c r="H187" s="5"/>
      <c r="I187" s="6"/>
      <c r="J187" s="93"/>
      <c r="K187" s="9"/>
      <c r="L187" s="9"/>
      <c r="M187" s="9"/>
      <c r="N187" s="9"/>
      <c r="O187" s="9"/>
    </row>
    <row r="188" spans="1:15" ht="12.75" customHeight="1" x14ac:dyDescent="0.25">
      <c r="A188" s="98"/>
      <c r="B188" s="33"/>
      <c r="C188" s="33"/>
      <c r="D188" s="33"/>
      <c r="E188" s="95"/>
      <c r="F188" s="33"/>
      <c r="H188" s="5"/>
      <c r="I188" s="6"/>
      <c r="J188" s="93"/>
      <c r="K188" s="9"/>
      <c r="L188" s="9"/>
      <c r="M188" s="9"/>
      <c r="N188" s="9"/>
      <c r="O188" s="9"/>
    </row>
    <row r="189" spans="1:15" ht="12.75" customHeight="1" x14ac:dyDescent="0.25">
      <c r="A189" s="98"/>
      <c r="B189" s="33"/>
      <c r="C189" s="33"/>
      <c r="D189" s="33"/>
      <c r="E189" s="95"/>
      <c r="F189" s="33"/>
      <c r="H189" s="5"/>
      <c r="I189" s="6"/>
      <c r="J189" s="93"/>
      <c r="K189" s="9"/>
      <c r="L189" s="9"/>
      <c r="M189" s="9"/>
      <c r="N189" s="9"/>
      <c r="O189" s="9"/>
    </row>
    <row r="190" spans="1:15" ht="12.75" customHeight="1" x14ac:dyDescent="0.25">
      <c r="A190" s="98"/>
      <c r="B190" s="33"/>
      <c r="C190" s="33"/>
      <c r="D190" s="33"/>
      <c r="E190" s="95"/>
      <c r="F190" s="33"/>
      <c r="H190" s="5"/>
      <c r="I190" s="6"/>
      <c r="J190" s="93"/>
      <c r="K190" s="9"/>
      <c r="L190" s="9"/>
      <c r="M190" s="9"/>
      <c r="N190" s="9"/>
      <c r="O190" s="9"/>
    </row>
    <row r="191" spans="1:15" ht="12.75" customHeight="1" x14ac:dyDescent="0.25">
      <c r="A191" s="98"/>
      <c r="B191" s="33"/>
      <c r="C191" s="33"/>
      <c r="D191" s="33"/>
      <c r="E191" s="95"/>
      <c r="F191" s="33"/>
      <c r="H191" s="5"/>
      <c r="I191" s="6"/>
      <c r="J191" s="93"/>
      <c r="K191" s="9"/>
      <c r="L191" s="9"/>
      <c r="M191" s="9"/>
      <c r="N191" s="9"/>
      <c r="O191" s="9"/>
    </row>
    <row r="192" spans="1:15" ht="12.75" customHeight="1" x14ac:dyDescent="0.25">
      <c r="A192" s="98"/>
      <c r="B192" s="33"/>
      <c r="C192" s="33"/>
      <c r="D192" s="33"/>
      <c r="E192" s="95"/>
      <c r="F192" s="33"/>
      <c r="H192" s="5"/>
      <c r="I192" s="6"/>
      <c r="J192" s="93"/>
      <c r="K192" s="9"/>
      <c r="L192" s="9"/>
      <c r="M192" s="9"/>
      <c r="N192" s="9"/>
      <c r="O192" s="9"/>
    </row>
    <row r="193" spans="1:15" ht="12.75" customHeight="1" x14ac:dyDescent="0.25">
      <c r="A193" s="98"/>
      <c r="B193" s="33"/>
      <c r="C193" s="33"/>
      <c r="D193" s="33"/>
      <c r="E193" s="95"/>
      <c r="F193" s="33"/>
      <c r="H193" s="5"/>
      <c r="I193" s="6"/>
      <c r="J193" s="93"/>
      <c r="K193" s="9"/>
      <c r="L193" s="9"/>
      <c r="M193" s="9"/>
      <c r="N193" s="9"/>
      <c r="O193" s="9"/>
    </row>
    <row r="194" spans="1:15" ht="12.75" customHeight="1" x14ac:dyDescent="0.25">
      <c r="A194" s="98"/>
      <c r="B194" s="33"/>
      <c r="C194" s="33"/>
      <c r="D194" s="33"/>
      <c r="E194" s="95"/>
      <c r="F194" s="33"/>
      <c r="H194" s="5"/>
      <c r="I194" s="6"/>
      <c r="J194" s="93"/>
      <c r="K194" s="9"/>
      <c r="L194" s="9"/>
      <c r="M194" s="9"/>
      <c r="N194" s="9"/>
      <c r="O194" s="9"/>
    </row>
    <row r="195" spans="1:15" ht="12.75" customHeight="1" x14ac:dyDescent="0.25">
      <c r="A195" s="98"/>
      <c r="B195" s="33"/>
      <c r="C195" s="33"/>
      <c r="D195" s="33"/>
      <c r="E195" s="95"/>
      <c r="F195" s="33"/>
      <c r="H195" s="5"/>
      <c r="I195" s="6"/>
      <c r="J195" s="93"/>
      <c r="K195" s="9"/>
      <c r="L195" s="9"/>
      <c r="M195" s="9"/>
      <c r="N195" s="9"/>
      <c r="O195" s="9"/>
    </row>
    <row r="196" spans="1:15" ht="12.75" customHeight="1" x14ac:dyDescent="0.25">
      <c r="A196" s="98"/>
      <c r="B196" s="33"/>
      <c r="C196" s="33"/>
      <c r="D196" s="33"/>
      <c r="E196" s="95"/>
      <c r="F196" s="33"/>
      <c r="H196" s="5"/>
      <c r="I196" s="6"/>
      <c r="J196" s="93"/>
      <c r="K196" s="9"/>
      <c r="L196" s="9"/>
      <c r="M196" s="9"/>
      <c r="N196" s="9"/>
      <c r="O196" s="9"/>
    </row>
    <row r="197" spans="1:15" ht="12.75" customHeight="1" x14ac:dyDescent="0.25">
      <c r="A197" s="98"/>
      <c r="B197" s="33"/>
      <c r="C197" s="33"/>
      <c r="D197" s="33"/>
      <c r="E197" s="95"/>
      <c r="F197" s="33"/>
      <c r="H197" s="5"/>
      <c r="I197" s="6"/>
      <c r="J197" s="93"/>
      <c r="K197" s="9"/>
      <c r="L197" s="9"/>
      <c r="M197" s="9"/>
      <c r="N197" s="9"/>
      <c r="O197" s="9"/>
    </row>
    <row r="198" spans="1:15" ht="12.75" customHeight="1" x14ac:dyDescent="0.25">
      <c r="A198" s="98"/>
      <c r="B198" s="33"/>
      <c r="C198" s="33"/>
      <c r="D198" s="33"/>
      <c r="E198" s="95"/>
      <c r="F198" s="33"/>
      <c r="H198" s="5"/>
      <c r="I198" s="6"/>
      <c r="J198" s="93"/>
      <c r="K198" s="9"/>
      <c r="L198" s="9"/>
      <c r="M198" s="9"/>
      <c r="N198" s="9"/>
      <c r="O198" s="9"/>
    </row>
    <row r="199" spans="1:15" ht="12.75" customHeight="1" x14ac:dyDescent="0.25">
      <c r="A199" s="98"/>
      <c r="B199" s="33"/>
      <c r="C199" s="33"/>
      <c r="D199" s="33"/>
      <c r="E199" s="95"/>
      <c r="F199" s="33"/>
      <c r="H199" s="5"/>
      <c r="I199" s="6"/>
      <c r="J199" s="93"/>
      <c r="K199" s="9"/>
      <c r="L199" s="9"/>
      <c r="M199" s="9"/>
      <c r="N199" s="9"/>
      <c r="O199" s="9"/>
    </row>
    <row r="200" spans="1:15" ht="12.75" customHeight="1" x14ac:dyDescent="0.25">
      <c r="A200" s="98"/>
      <c r="B200" s="33"/>
      <c r="C200" s="33"/>
      <c r="D200" s="33"/>
      <c r="E200" s="95"/>
      <c r="F200" s="33"/>
      <c r="H200" s="5"/>
      <c r="I200" s="6"/>
      <c r="J200" s="93"/>
      <c r="K200" s="9"/>
      <c r="L200" s="9"/>
      <c r="M200" s="9"/>
      <c r="N200" s="9"/>
      <c r="O200" s="9"/>
    </row>
    <row r="201" spans="1:15" ht="12.75" customHeight="1" x14ac:dyDescent="0.25">
      <c r="A201" s="98"/>
      <c r="B201" s="33"/>
      <c r="C201" s="33"/>
      <c r="D201" s="33"/>
      <c r="E201" s="95"/>
      <c r="F201" s="33"/>
      <c r="H201" s="5"/>
      <c r="I201" s="6"/>
      <c r="J201" s="93"/>
      <c r="K201" s="9"/>
      <c r="L201" s="9"/>
      <c r="M201" s="9"/>
      <c r="N201" s="9"/>
      <c r="O201" s="9"/>
    </row>
    <row r="202" spans="1:15" ht="12.75" customHeight="1" x14ac:dyDescent="0.25">
      <c r="A202" s="98"/>
      <c r="B202" s="33"/>
      <c r="C202" s="33"/>
      <c r="D202" s="33"/>
      <c r="E202" s="95"/>
      <c r="F202" s="33"/>
      <c r="H202" s="5"/>
      <c r="I202" s="6"/>
      <c r="J202" s="93"/>
      <c r="K202" s="9"/>
      <c r="L202" s="9"/>
      <c r="M202" s="9"/>
      <c r="N202" s="9"/>
      <c r="O202" s="9"/>
    </row>
    <row r="203" spans="1:15" ht="12.75" customHeight="1" x14ac:dyDescent="0.25">
      <c r="A203" s="98"/>
      <c r="B203" s="33"/>
      <c r="C203" s="33"/>
      <c r="D203" s="33"/>
      <c r="E203" s="95"/>
      <c r="F203" s="33"/>
      <c r="H203" s="5"/>
      <c r="I203" s="6"/>
      <c r="J203" s="93"/>
      <c r="K203" s="9"/>
      <c r="L203" s="9"/>
      <c r="M203" s="9"/>
      <c r="N203" s="9"/>
      <c r="O203" s="9"/>
    </row>
    <row r="204" spans="1:15" ht="12.75" customHeight="1" x14ac:dyDescent="0.25">
      <c r="A204" s="98"/>
      <c r="B204" s="33"/>
      <c r="C204" s="33"/>
      <c r="D204" s="33"/>
      <c r="E204" s="95"/>
      <c r="F204" s="33"/>
      <c r="H204" s="5"/>
      <c r="I204" s="6"/>
      <c r="J204" s="93"/>
      <c r="K204" s="9"/>
      <c r="L204" s="9"/>
      <c r="M204" s="9"/>
      <c r="N204" s="9"/>
      <c r="O204" s="9"/>
    </row>
    <row r="205" spans="1:15" ht="12.75" customHeight="1" x14ac:dyDescent="0.25">
      <c r="A205" s="98"/>
      <c r="B205" s="33"/>
      <c r="C205" s="33"/>
      <c r="D205" s="33"/>
      <c r="E205" s="95"/>
      <c r="F205" s="33"/>
      <c r="H205" s="5"/>
      <c r="I205" s="6"/>
      <c r="J205" s="93"/>
      <c r="K205" s="9"/>
      <c r="L205" s="9"/>
      <c r="M205" s="9"/>
      <c r="N205" s="9"/>
      <c r="O205" s="9"/>
    </row>
    <row r="206" spans="1:15" ht="12.75" customHeight="1" x14ac:dyDescent="0.25">
      <c r="A206" s="98"/>
      <c r="B206" s="33"/>
      <c r="C206" s="33"/>
      <c r="D206" s="33"/>
      <c r="E206" s="95"/>
      <c r="F206" s="33"/>
      <c r="H206" s="5"/>
      <c r="I206" s="6"/>
      <c r="J206" s="93"/>
      <c r="K206" s="9"/>
      <c r="L206" s="9"/>
      <c r="M206" s="9"/>
      <c r="N206" s="9"/>
      <c r="O206" s="9"/>
    </row>
    <row r="207" spans="1:15" ht="12.75" customHeight="1" x14ac:dyDescent="0.25">
      <c r="A207" s="98"/>
      <c r="B207" s="33"/>
      <c r="C207" s="33"/>
      <c r="D207" s="33"/>
      <c r="E207" s="95"/>
      <c r="F207" s="33"/>
      <c r="H207" s="5"/>
      <c r="I207" s="6"/>
      <c r="J207" s="93"/>
      <c r="K207" s="9"/>
      <c r="L207" s="9"/>
      <c r="M207" s="9"/>
      <c r="N207" s="9"/>
      <c r="O207" s="9"/>
    </row>
    <row r="208" spans="1:15" ht="12.75" customHeight="1" x14ac:dyDescent="0.25">
      <c r="A208" s="98"/>
      <c r="B208" s="33"/>
      <c r="C208" s="33"/>
      <c r="D208" s="33"/>
      <c r="E208" s="95"/>
      <c r="F208" s="33"/>
      <c r="H208" s="5"/>
      <c r="I208" s="6"/>
      <c r="J208" s="93"/>
      <c r="K208" s="9"/>
      <c r="L208" s="9"/>
      <c r="M208" s="9"/>
      <c r="N208" s="9"/>
      <c r="O208" s="9"/>
    </row>
    <row r="209" spans="1:15" ht="12.75" customHeight="1" x14ac:dyDescent="0.25">
      <c r="A209" s="98"/>
      <c r="B209" s="33"/>
      <c r="C209" s="33"/>
      <c r="D209" s="33"/>
      <c r="E209" s="95"/>
      <c r="F209" s="33"/>
      <c r="H209" s="5"/>
      <c r="I209" s="6"/>
      <c r="J209" s="93"/>
      <c r="K209" s="9"/>
      <c r="L209" s="9"/>
      <c r="M209" s="9"/>
      <c r="N209" s="9"/>
      <c r="O209" s="9"/>
    </row>
    <row r="210" spans="1:15" ht="12.75" customHeight="1" x14ac:dyDescent="0.25">
      <c r="A210" s="98"/>
      <c r="B210" s="33"/>
      <c r="C210" s="33"/>
      <c r="D210" s="33"/>
      <c r="E210" s="95"/>
      <c r="F210" s="33"/>
      <c r="H210" s="5"/>
      <c r="I210" s="6"/>
      <c r="J210" s="93"/>
      <c r="K210" s="9"/>
      <c r="L210" s="9"/>
      <c r="M210" s="9"/>
      <c r="N210" s="9"/>
      <c r="O210" s="9"/>
    </row>
    <row r="211" spans="1:15" ht="12.75" customHeight="1" x14ac:dyDescent="0.25">
      <c r="A211" s="98"/>
      <c r="B211" s="33"/>
      <c r="C211" s="33"/>
      <c r="D211" s="33"/>
      <c r="E211" s="95"/>
      <c r="F211" s="33"/>
      <c r="H211" s="5"/>
      <c r="I211" s="6"/>
      <c r="J211" s="93"/>
      <c r="K211" s="9"/>
      <c r="L211" s="9"/>
      <c r="M211" s="9"/>
      <c r="N211" s="9"/>
      <c r="O211" s="9"/>
    </row>
    <row r="212" spans="1:15" ht="12.75" customHeight="1" x14ac:dyDescent="0.25">
      <c r="A212" s="98"/>
      <c r="B212" s="33"/>
      <c r="C212" s="33"/>
      <c r="D212" s="33"/>
      <c r="E212" s="95"/>
      <c r="F212" s="33"/>
      <c r="H212" s="5"/>
      <c r="I212" s="6"/>
      <c r="J212" s="93"/>
      <c r="K212" s="9"/>
      <c r="L212" s="9"/>
      <c r="M212" s="9"/>
      <c r="N212" s="9"/>
      <c r="O212" s="9"/>
    </row>
    <row r="213" spans="1:15" ht="12.75" customHeight="1" x14ac:dyDescent="0.25">
      <c r="A213" s="98"/>
      <c r="B213" s="33"/>
      <c r="C213" s="33"/>
      <c r="D213" s="33"/>
      <c r="E213" s="95"/>
      <c r="F213" s="33"/>
      <c r="H213" s="5"/>
      <c r="I213" s="6"/>
      <c r="J213" s="93"/>
      <c r="K213" s="9"/>
      <c r="L213" s="9"/>
      <c r="M213" s="9"/>
      <c r="N213" s="9"/>
      <c r="O213" s="9"/>
    </row>
    <row r="214" spans="1:15" ht="12.75" customHeight="1" x14ac:dyDescent="0.25">
      <c r="A214" s="98"/>
      <c r="B214" s="33"/>
      <c r="C214" s="33"/>
      <c r="D214" s="33"/>
      <c r="E214" s="95"/>
      <c r="F214" s="33"/>
      <c r="H214" s="5"/>
      <c r="I214" s="6"/>
      <c r="J214" s="93"/>
      <c r="K214" s="9"/>
      <c r="L214" s="9"/>
      <c r="M214" s="9"/>
      <c r="N214" s="9"/>
      <c r="O214" s="9"/>
    </row>
    <row r="215" spans="1:15" ht="12.75" customHeight="1" x14ac:dyDescent="0.25">
      <c r="A215" s="98"/>
      <c r="B215" s="33"/>
      <c r="C215" s="33"/>
      <c r="D215" s="33"/>
      <c r="E215" s="95"/>
      <c r="F215" s="33"/>
      <c r="H215" s="5"/>
      <c r="I215" s="6"/>
      <c r="J215" s="93"/>
      <c r="K215" s="9"/>
      <c r="L215" s="9"/>
      <c r="M215" s="9"/>
      <c r="N215" s="9"/>
      <c r="O215" s="9"/>
    </row>
    <row r="216" spans="1:15" ht="12.75" customHeight="1" x14ac:dyDescent="0.25">
      <c r="A216" s="98"/>
      <c r="B216" s="33"/>
      <c r="C216" s="33"/>
      <c r="D216" s="33"/>
      <c r="E216" s="95"/>
      <c r="F216" s="33"/>
      <c r="H216" s="5"/>
      <c r="I216" s="6"/>
      <c r="J216" s="93"/>
      <c r="K216" s="9"/>
      <c r="L216" s="9"/>
      <c r="M216" s="9"/>
      <c r="N216" s="9"/>
      <c r="O216" s="9"/>
    </row>
    <row r="217" spans="1:15" ht="12.75" customHeight="1" x14ac:dyDescent="0.25">
      <c r="A217" s="98"/>
      <c r="B217" s="33"/>
      <c r="C217" s="33"/>
      <c r="D217" s="33"/>
      <c r="E217" s="95"/>
      <c r="F217" s="33"/>
      <c r="H217" s="5"/>
      <c r="I217" s="6"/>
      <c r="J217" s="93"/>
      <c r="K217" s="9"/>
      <c r="L217" s="9"/>
      <c r="M217" s="9"/>
      <c r="N217" s="9"/>
      <c r="O217" s="9"/>
    </row>
    <row r="218" spans="1:15" ht="12.75" customHeight="1" x14ac:dyDescent="0.25">
      <c r="A218" s="98"/>
      <c r="B218" s="33"/>
      <c r="C218" s="33"/>
      <c r="D218" s="33"/>
      <c r="E218" s="95"/>
      <c r="F218" s="33"/>
      <c r="H218" s="5"/>
      <c r="I218" s="6"/>
      <c r="J218" s="93"/>
      <c r="K218" s="9"/>
      <c r="L218" s="9"/>
      <c r="M218" s="9"/>
      <c r="N218" s="9"/>
      <c r="O218" s="9"/>
    </row>
    <row r="219" spans="1:15" ht="12.75" customHeight="1" x14ac:dyDescent="0.25">
      <c r="A219" s="98"/>
      <c r="B219" s="33"/>
      <c r="C219" s="33"/>
      <c r="D219" s="33"/>
      <c r="E219" s="95"/>
      <c r="F219" s="33"/>
      <c r="H219" s="5"/>
      <c r="I219" s="6"/>
      <c r="J219" s="93"/>
      <c r="K219" s="9"/>
      <c r="L219" s="9"/>
      <c r="M219" s="9"/>
      <c r="N219" s="9"/>
      <c r="O219" s="9"/>
    </row>
    <row r="220" spans="1:15" ht="12.75" customHeight="1" x14ac:dyDescent="0.25">
      <c r="A220" s="98"/>
      <c r="B220" s="33"/>
      <c r="C220" s="33"/>
      <c r="D220" s="33"/>
      <c r="E220" s="95"/>
      <c r="F220" s="33"/>
      <c r="H220" s="5"/>
      <c r="I220" s="6"/>
      <c r="J220" s="93"/>
      <c r="K220" s="9"/>
      <c r="L220" s="9"/>
      <c r="M220" s="9"/>
      <c r="N220" s="9"/>
      <c r="O220" s="9"/>
    </row>
    <row r="221" spans="1:15" ht="12.75" customHeight="1" x14ac:dyDescent="0.25">
      <c r="A221" s="98"/>
      <c r="B221" s="33"/>
      <c r="C221" s="33"/>
      <c r="D221" s="33"/>
      <c r="E221" s="95"/>
      <c r="F221" s="33"/>
      <c r="H221" s="5"/>
      <c r="I221" s="6"/>
      <c r="J221" s="93"/>
      <c r="K221" s="9"/>
      <c r="L221" s="9"/>
      <c r="M221" s="9"/>
      <c r="N221" s="9"/>
      <c r="O221" s="9"/>
    </row>
    <row r="222" spans="1:15" ht="12.75" customHeight="1" x14ac:dyDescent="0.25">
      <c r="A222" s="98"/>
      <c r="B222" s="33"/>
      <c r="C222" s="33"/>
      <c r="D222" s="33"/>
      <c r="E222" s="95"/>
      <c r="F222" s="33"/>
      <c r="H222" s="5"/>
      <c r="I222" s="6"/>
      <c r="J222" s="93"/>
      <c r="K222" s="9"/>
      <c r="L222" s="9"/>
      <c r="M222" s="9"/>
      <c r="N222" s="9"/>
      <c r="O222" s="9"/>
    </row>
    <row r="223" spans="1:15" ht="12.75" customHeight="1" x14ac:dyDescent="0.25">
      <c r="A223" s="98"/>
      <c r="B223" s="33"/>
      <c r="C223" s="33"/>
      <c r="D223" s="33"/>
      <c r="E223" s="95"/>
      <c r="F223" s="33"/>
      <c r="H223" s="5"/>
      <c r="I223" s="6"/>
      <c r="J223" s="93"/>
      <c r="K223" s="9"/>
      <c r="L223" s="9"/>
      <c r="M223" s="9"/>
      <c r="N223" s="9"/>
      <c r="O223" s="9"/>
    </row>
    <row r="224" spans="1:15" ht="12.75" customHeight="1" x14ac:dyDescent="0.25">
      <c r="A224" s="98"/>
      <c r="B224" s="33"/>
      <c r="C224" s="33"/>
      <c r="D224" s="33"/>
      <c r="E224" s="95"/>
      <c r="F224" s="33"/>
      <c r="H224" s="5"/>
      <c r="I224" s="6"/>
      <c r="J224" s="93"/>
      <c r="K224" s="9"/>
      <c r="L224" s="9"/>
      <c r="M224" s="9"/>
      <c r="N224" s="9"/>
      <c r="O224" s="9"/>
    </row>
    <row r="225" spans="1:15" ht="12.75" customHeight="1" x14ac:dyDescent="0.25">
      <c r="A225" s="98"/>
      <c r="B225" s="33"/>
      <c r="C225" s="33"/>
      <c r="D225" s="33"/>
      <c r="E225" s="95"/>
      <c r="F225" s="33"/>
      <c r="H225" s="5"/>
      <c r="I225" s="6"/>
      <c r="J225" s="93"/>
      <c r="K225" s="9"/>
      <c r="L225" s="9"/>
      <c r="M225" s="9"/>
      <c r="N225" s="9"/>
      <c r="O225" s="9"/>
    </row>
    <row r="226" spans="1:15" ht="12.75" customHeight="1" x14ac:dyDescent="0.25">
      <c r="A226" s="98"/>
      <c r="B226" s="33"/>
      <c r="C226" s="33"/>
      <c r="D226" s="33"/>
      <c r="E226" s="95"/>
      <c r="F226" s="33"/>
      <c r="H226" s="5"/>
      <c r="I226" s="6"/>
      <c r="J226" s="93"/>
      <c r="K226" s="9"/>
      <c r="L226" s="9"/>
      <c r="M226" s="9"/>
      <c r="N226" s="9"/>
      <c r="O226" s="9"/>
    </row>
    <row r="227" spans="1:15" ht="12.75" customHeight="1" x14ac:dyDescent="0.25">
      <c r="A227" s="98"/>
      <c r="B227" s="33"/>
      <c r="C227" s="33"/>
      <c r="D227" s="33"/>
      <c r="E227" s="95"/>
      <c r="F227" s="33"/>
      <c r="H227" s="5"/>
      <c r="I227" s="6"/>
      <c r="J227" s="93"/>
      <c r="K227" s="9"/>
      <c r="L227" s="9"/>
      <c r="M227" s="9"/>
      <c r="N227" s="9"/>
      <c r="O227" s="9"/>
    </row>
    <row r="228" spans="1:15" ht="12.75" customHeight="1" x14ac:dyDescent="0.25">
      <c r="A228" s="98"/>
      <c r="B228" s="33"/>
      <c r="C228" s="33"/>
      <c r="D228" s="33"/>
      <c r="E228" s="95"/>
      <c r="F228" s="33"/>
      <c r="H228" s="5"/>
      <c r="I228" s="6"/>
      <c r="J228" s="93"/>
      <c r="K228" s="9"/>
      <c r="L228" s="9"/>
      <c r="M228" s="9"/>
      <c r="N228" s="9"/>
      <c r="O228" s="9"/>
    </row>
    <row r="229" spans="1:15" ht="12.75" customHeight="1" x14ac:dyDescent="0.25">
      <c r="A229" s="98"/>
      <c r="B229" s="33"/>
      <c r="C229" s="33"/>
      <c r="D229" s="33"/>
      <c r="E229" s="95"/>
      <c r="F229" s="33"/>
      <c r="H229" s="5"/>
      <c r="I229" s="6"/>
      <c r="J229" s="93"/>
      <c r="K229" s="9"/>
      <c r="L229" s="9"/>
      <c r="M229" s="9"/>
      <c r="N229" s="9"/>
      <c r="O229" s="9"/>
    </row>
    <row r="230" spans="1:15" ht="12.75" customHeight="1" x14ac:dyDescent="0.25">
      <c r="A230" s="98"/>
      <c r="B230" s="33"/>
      <c r="C230" s="33"/>
      <c r="D230" s="33"/>
      <c r="E230" s="95"/>
      <c r="F230" s="33"/>
      <c r="H230" s="5"/>
      <c r="I230" s="6"/>
      <c r="J230" s="93"/>
      <c r="K230" s="9"/>
      <c r="L230" s="9"/>
      <c r="M230" s="9"/>
      <c r="N230" s="9"/>
      <c r="O230" s="9"/>
    </row>
    <row r="231" spans="1:15" ht="12.75" customHeight="1" x14ac:dyDescent="0.25">
      <c r="A231" s="98"/>
      <c r="B231" s="33"/>
      <c r="C231" s="33"/>
      <c r="D231" s="33"/>
      <c r="E231" s="95"/>
      <c r="F231" s="33"/>
      <c r="H231" s="5"/>
      <c r="I231" s="6"/>
      <c r="J231" s="93"/>
      <c r="K231" s="9"/>
      <c r="L231" s="9"/>
      <c r="M231" s="9"/>
      <c r="N231" s="9"/>
      <c r="O231" s="9"/>
    </row>
    <row r="232" spans="1:15" ht="12.75" customHeight="1" x14ac:dyDescent="0.25">
      <c r="A232" s="98"/>
      <c r="B232" s="33"/>
      <c r="C232" s="33"/>
      <c r="D232" s="33"/>
      <c r="E232" s="95"/>
      <c r="F232" s="33"/>
      <c r="H232" s="5"/>
      <c r="I232" s="6"/>
      <c r="J232" s="93"/>
      <c r="K232" s="9"/>
      <c r="L232" s="9"/>
      <c r="M232" s="9"/>
      <c r="N232" s="9"/>
      <c r="O232" s="9"/>
    </row>
    <row r="233" spans="1:15" ht="12.75" customHeight="1" x14ac:dyDescent="0.25">
      <c r="A233" s="98"/>
      <c r="B233" s="33"/>
      <c r="C233" s="33"/>
      <c r="D233" s="33"/>
      <c r="E233" s="95"/>
      <c r="F233" s="33"/>
      <c r="H233" s="5"/>
      <c r="I233" s="6"/>
      <c r="J233" s="93"/>
      <c r="K233" s="9"/>
      <c r="L233" s="9"/>
      <c r="M233" s="9"/>
      <c r="N233" s="9"/>
      <c r="O233" s="9"/>
    </row>
    <row r="234" spans="1:15" ht="12.75" customHeight="1" x14ac:dyDescent="0.25">
      <c r="A234" s="98"/>
      <c r="B234" s="33"/>
      <c r="C234" s="33"/>
      <c r="D234" s="33"/>
      <c r="E234" s="95"/>
      <c r="F234" s="33"/>
      <c r="H234" s="5"/>
      <c r="I234" s="6"/>
      <c r="J234" s="93"/>
      <c r="K234" s="9"/>
      <c r="L234" s="9"/>
      <c r="M234" s="9"/>
      <c r="N234" s="9"/>
      <c r="O234" s="9"/>
    </row>
    <row r="235" spans="1:15" ht="12.75" customHeight="1" x14ac:dyDescent="0.25">
      <c r="A235" s="98"/>
      <c r="B235" s="33"/>
      <c r="C235" s="33"/>
      <c r="D235" s="33"/>
      <c r="E235" s="95"/>
      <c r="F235" s="33"/>
      <c r="H235" s="5"/>
      <c r="I235" s="6"/>
      <c r="J235" s="93"/>
      <c r="K235" s="9"/>
      <c r="L235" s="9"/>
      <c r="M235" s="9"/>
      <c r="N235" s="9"/>
      <c r="O235" s="9"/>
    </row>
    <row r="236" spans="1:15" ht="12.75" customHeight="1" x14ac:dyDescent="0.25">
      <c r="A236" s="98"/>
      <c r="B236" s="33"/>
      <c r="C236" s="33"/>
      <c r="D236" s="33"/>
      <c r="E236" s="95"/>
      <c r="F236" s="33"/>
      <c r="H236" s="5"/>
      <c r="I236" s="6"/>
      <c r="J236" s="93"/>
      <c r="K236" s="9"/>
      <c r="L236" s="9"/>
      <c r="M236" s="9"/>
      <c r="N236" s="9"/>
      <c r="O236" s="9"/>
    </row>
    <row r="237" spans="1:15" ht="12.75" customHeight="1" x14ac:dyDescent="0.25">
      <c r="A237" s="98"/>
      <c r="B237" s="33"/>
      <c r="C237" s="33"/>
      <c r="D237" s="33"/>
      <c r="E237" s="95"/>
      <c r="F237" s="33"/>
      <c r="H237" s="5"/>
      <c r="I237" s="6"/>
      <c r="J237" s="93"/>
      <c r="K237" s="9"/>
      <c r="L237" s="9"/>
      <c r="M237" s="9"/>
      <c r="N237" s="9"/>
      <c r="O237" s="9"/>
    </row>
    <row r="238" spans="1:15" ht="12.75" customHeight="1" x14ac:dyDescent="0.25">
      <c r="A238" s="98"/>
      <c r="B238" s="33"/>
      <c r="C238" s="33"/>
      <c r="D238" s="33"/>
      <c r="E238" s="95"/>
      <c r="F238" s="33"/>
      <c r="H238" s="5"/>
      <c r="I238" s="6"/>
      <c r="J238" s="93"/>
      <c r="K238" s="9"/>
      <c r="L238" s="9"/>
      <c r="M238" s="9"/>
      <c r="N238" s="9"/>
      <c r="O238" s="9"/>
    </row>
    <row r="239" spans="1:15" ht="12.75" customHeight="1" x14ac:dyDescent="0.25">
      <c r="A239" s="98"/>
      <c r="B239" s="33"/>
      <c r="C239" s="33"/>
      <c r="D239" s="33"/>
      <c r="E239" s="95"/>
      <c r="F239" s="33"/>
      <c r="H239" s="5"/>
      <c r="I239" s="6"/>
      <c r="J239" s="93"/>
      <c r="K239" s="9"/>
      <c r="L239" s="9"/>
      <c r="M239" s="9"/>
      <c r="N239" s="9"/>
      <c r="O239" s="9"/>
    </row>
    <row r="240" spans="1:15" ht="12.75" customHeight="1" x14ac:dyDescent="0.25">
      <c r="A240" s="98"/>
      <c r="B240" s="33"/>
      <c r="C240" s="33"/>
      <c r="D240" s="33"/>
      <c r="E240" s="95"/>
      <c r="F240" s="33"/>
      <c r="H240" s="5"/>
      <c r="I240" s="6"/>
      <c r="J240" s="93"/>
      <c r="K240" s="9"/>
      <c r="L240" s="9"/>
      <c r="M240" s="9"/>
      <c r="N240" s="9"/>
      <c r="O240" s="9"/>
    </row>
    <row r="241" spans="1:15" ht="12.75" customHeight="1" x14ac:dyDescent="0.25">
      <c r="A241" s="98"/>
      <c r="B241" s="33"/>
      <c r="C241" s="33"/>
      <c r="D241" s="33"/>
      <c r="E241" s="95"/>
      <c r="F241" s="33"/>
      <c r="H241" s="5"/>
      <c r="I241" s="6"/>
      <c r="J241" s="93"/>
      <c r="K241" s="9"/>
      <c r="L241" s="9"/>
      <c r="M241" s="9"/>
      <c r="N241" s="9"/>
      <c r="O241" s="9"/>
    </row>
    <row r="242" spans="1:15" ht="12.75" customHeight="1" x14ac:dyDescent="0.25">
      <c r="A242" s="98"/>
      <c r="B242" s="33"/>
      <c r="C242" s="33"/>
      <c r="D242" s="33"/>
      <c r="E242" s="95"/>
      <c r="F242" s="33"/>
      <c r="H242" s="5"/>
      <c r="I242" s="6"/>
      <c r="J242" s="93"/>
      <c r="K242" s="9"/>
      <c r="L242" s="9"/>
      <c r="M242" s="9"/>
      <c r="N242" s="9"/>
      <c r="O242" s="9"/>
    </row>
    <row r="243" spans="1:15" ht="12.75" customHeight="1" x14ac:dyDescent="0.25">
      <c r="A243" s="98"/>
      <c r="B243" s="2"/>
      <c r="E243" s="4"/>
      <c r="F243" s="2"/>
      <c r="H243" s="5"/>
      <c r="I243" s="6"/>
      <c r="J243" s="8"/>
      <c r="K243" s="9"/>
      <c r="L243" s="9"/>
      <c r="M243" s="9"/>
      <c r="N243" s="9"/>
      <c r="O243" s="9"/>
    </row>
    <row r="244" spans="1:15" ht="12.75" customHeight="1" x14ac:dyDescent="0.25">
      <c r="A244" s="98"/>
      <c r="B244" s="2"/>
      <c r="E244" s="4"/>
      <c r="F244" s="2"/>
      <c r="H244" s="5"/>
      <c r="I244" s="6"/>
      <c r="J244" s="8"/>
      <c r="K244" s="9"/>
      <c r="L244" s="9"/>
      <c r="M244" s="9"/>
      <c r="N244" s="9"/>
      <c r="O244" s="9"/>
    </row>
    <row r="245" spans="1:15" ht="12.75" customHeight="1" x14ac:dyDescent="0.25">
      <c r="A245" s="98"/>
      <c r="B245" s="2"/>
      <c r="E245" s="4"/>
      <c r="F245" s="2"/>
      <c r="H245" s="5"/>
      <c r="I245" s="6"/>
      <c r="J245" s="8"/>
      <c r="K245" s="9"/>
      <c r="L245" s="9"/>
      <c r="M245" s="9"/>
      <c r="N245" s="9"/>
      <c r="O245" s="9"/>
    </row>
    <row r="246" spans="1:15" ht="12.75" customHeight="1" x14ac:dyDescent="0.25">
      <c r="A246" s="98"/>
      <c r="B246" s="2"/>
      <c r="E246" s="4"/>
      <c r="F246" s="2"/>
      <c r="H246" s="5"/>
      <c r="I246" s="6"/>
      <c r="J246" s="8"/>
      <c r="K246" s="9"/>
      <c r="L246" s="9"/>
      <c r="M246" s="9"/>
      <c r="N246" s="9"/>
      <c r="O246" s="9"/>
    </row>
    <row r="247" spans="1:15" ht="12.75" customHeight="1" x14ac:dyDescent="0.25">
      <c r="A247" s="98"/>
      <c r="B247" s="2"/>
      <c r="E247" s="4"/>
      <c r="F247" s="2"/>
      <c r="H247" s="5"/>
      <c r="I247" s="6"/>
      <c r="J247" s="8"/>
      <c r="K247" s="9"/>
      <c r="L247" s="9"/>
      <c r="M247" s="9"/>
      <c r="N247" s="9"/>
      <c r="O247" s="9"/>
    </row>
    <row r="248" spans="1:15" ht="12.75" customHeight="1" x14ac:dyDescent="0.25">
      <c r="A248" s="98"/>
      <c r="B248" s="2"/>
      <c r="E248" s="4"/>
      <c r="F248" s="2"/>
      <c r="H248" s="5"/>
      <c r="I248" s="6"/>
      <c r="J248" s="8"/>
      <c r="K248" s="9"/>
      <c r="L248" s="9"/>
      <c r="M248" s="9"/>
      <c r="N248" s="9"/>
      <c r="O248" s="9"/>
    </row>
    <row r="249" spans="1:15" ht="12.75" customHeight="1" x14ac:dyDescent="0.25">
      <c r="A249" s="98"/>
      <c r="B249" s="2"/>
      <c r="E249" s="4"/>
      <c r="F249" s="2"/>
      <c r="H249" s="5"/>
      <c r="I249" s="6"/>
      <c r="J249" s="8"/>
      <c r="K249" s="9"/>
      <c r="L249" s="9"/>
      <c r="M249" s="9"/>
      <c r="N249" s="9"/>
      <c r="O249" s="9"/>
    </row>
    <row r="250" spans="1:15" ht="12.75" customHeight="1" x14ac:dyDescent="0.25">
      <c r="A250" s="98"/>
      <c r="B250" s="2"/>
      <c r="E250" s="4"/>
      <c r="F250" s="2"/>
      <c r="H250" s="5"/>
      <c r="I250" s="6"/>
      <c r="J250" s="8"/>
      <c r="K250" s="9"/>
      <c r="L250" s="9"/>
      <c r="M250" s="9"/>
      <c r="N250" s="9"/>
      <c r="O250" s="9"/>
    </row>
    <row r="251" spans="1:15" ht="12.75" customHeight="1" x14ac:dyDescent="0.25">
      <c r="A251" s="98"/>
      <c r="B251" s="2"/>
      <c r="E251" s="4"/>
      <c r="F251" s="2"/>
      <c r="H251" s="5"/>
      <c r="I251" s="6"/>
      <c r="J251" s="8"/>
      <c r="K251" s="9"/>
      <c r="L251" s="9"/>
      <c r="M251" s="9"/>
      <c r="N251" s="9"/>
      <c r="O251" s="9"/>
    </row>
    <row r="252" spans="1:15" ht="12.75" customHeight="1" x14ac:dyDescent="0.25">
      <c r="A252" s="98"/>
      <c r="B252" s="2"/>
      <c r="E252" s="4"/>
      <c r="F252" s="2"/>
      <c r="H252" s="5"/>
      <c r="I252" s="6"/>
      <c r="J252" s="8"/>
      <c r="K252" s="9"/>
      <c r="L252" s="9"/>
      <c r="M252" s="9"/>
      <c r="N252" s="9"/>
      <c r="O252" s="9"/>
    </row>
    <row r="253" spans="1:15" ht="12.75" customHeight="1" x14ac:dyDescent="0.25">
      <c r="A253" s="98"/>
      <c r="B253" s="2"/>
      <c r="E253" s="4"/>
      <c r="F253" s="2"/>
      <c r="H253" s="5"/>
      <c r="I253" s="6"/>
      <c r="J253" s="8"/>
      <c r="K253" s="9"/>
      <c r="L253" s="9"/>
      <c r="M253" s="9"/>
      <c r="N253" s="9"/>
      <c r="O253" s="9"/>
    </row>
    <row r="254" spans="1:15" ht="12.75" customHeight="1" x14ac:dyDescent="0.25">
      <c r="A254" s="98"/>
      <c r="B254" s="2"/>
      <c r="E254" s="4"/>
      <c r="F254" s="2"/>
      <c r="H254" s="5"/>
      <c r="I254" s="6"/>
      <c r="J254" s="8"/>
      <c r="K254" s="9"/>
      <c r="L254" s="9"/>
      <c r="M254" s="9"/>
      <c r="N254" s="9"/>
      <c r="O254" s="9"/>
    </row>
    <row r="255" spans="1:15" ht="12.75" customHeight="1" x14ac:dyDescent="0.25">
      <c r="A255" s="98"/>
      <c r="B255" s="2"/>
      <c r="E255" s="4"/>
      <c r="F255" s="2"/>
      <c r="H255" s="5"/>
      <c r="I255" s="6"/>
      <c r="J255" s="8"/>
      <c r="K255" s="9"/>
      <c r="L255" s="9"/>
      <c r="M255" s="9"/>
      <c r="N255" s="9"/>
      <c r="O255" s="9"/>
    </row>
    <row r="256" spans="1:15" ht="12.75" customHeight="1" x14ac:dyDescent="0.25">
      <c r="A256" s="98"/>
      <c r="B256" s="2"/>
      <c r="E256" s="4"/>
      <c r="F256" s="2"/>
      <c r="H256" s="5"/>
      <c r="I256" s="6"/>
      <c r="J256" s="8"/>
      <c r="K256" s="9"/>
      <c r="L256" s="9"/>
      <c r="M256" s="9"/>
      <c r="N256" s="9"/>
      <c r="O256" s="9"/>
    </row>
    <row r="257" spans="1:15" ht="12.75" customHeight="1" x14ac:dyDescent="0.25">
      <c r="A257" s="98"/>
      <c r="B257" s="2"/>
      <c r="E257" s="4"/>
      <c r="F257" s="2"/>
      <c r="H257" s="5"/>
      <c r="I257" s="6"/>
      <c r="J257" s="8"/>
      <c r="K257" s="9"/>
      <c r="L257" s="9"/>
      <c r="M257" s="9"/>
      <c r="N257" s="9"/>
      <c r="O257" s="9"/>
    </row>
    <row r="258" spans="1:15" ht="12.75" customHeight="1" x14ac:dyDescent="0.25">
      <c r="A258" s="98"/>
      <c r="B258" s="2"/>
      <c r="E258" s="4"/>
      <c r="F258" s="2"/>
      <c r="H258" s="5"/>
      <c r="I258" s="6"/>
      <c r="J258" s="8"/>
      <c r="K258" s="9"/>
      <c r="L258" s="9"/>
      <c r="M258" s="9"/>
      <c r="N258" s="9"/>
      <c r="O258" s="9"/>
    </row>
    <row r="259" spans="1:15" ht="12.75" customHeight="1" x14ac:dyDescent="0.25">
      <c r="A259" s="98"/>
      <c r="B259" s="2"/>
      <c r="E259" s="4"/>
      <c r="F259" s="2"/>
      <c r="H259" s="5"/>
      <c r="I259" s="6"/>
      <c r="J259" s="8"/>
      <c r="K259" s="9"/>
      <c r="L259" s="9"/>
      <c r="M259" s="9"/>
      <c r="N259" s="9"/>
      <c r="O259" s="9"/>
    </row>
    <row r="260" spans="1:15" ht="12.75" customHeight="1" x14ac:dyDescent="0.25">
      <c r="A260" s="98"/>
      <c r="B260" s="2"/>
      <c r="E260" s="4"/>
      <c r="F260" s="2"/>
      <c r="H260" s="5"/>
      <c r="I260" s="6"/>
      <c r="J260" s="8"/>
      <c r="K260" s="9"/>
      <c r="L260" s="9"/>
      <c r="M260" s="9"/>
      <c r="N260" s="9"/>
      <c r="O260" s="9"/>
    </row>
    <row r="261" spans="1:15" ht="12.75" customHeight="1" x14ac:dyDescent="0.25">
      <c r="A261" s="98"/>
      <c r="B261" s="2"/>
      <c r="E261" s="4"/>
      <c r="F261" s="2"/>
      <c r="H261" s="5"/>
      <c r="I261" s="6"/>
      <c r="J261" s="8"/>
      <c r="K261" s="9"/>
      <c r="L261" s="9"/>
      <c r="M261" s="9"/>
      <c r="N261" s="9"/>
      <c r="O261" s="9"/>
    </row>
    <row r="262" spans="1:15" ht="12.75" customHeight="1" x14ac:dyDescent="0.25">
      <c r="A262" s="98"/>
      <c r="B262" s="2"/>
      <c r="E262" s="4"/>
      <c r="F262" s="2"/>
      <c r="H262" s="5"/>
      <c r="I262" s="6"/>
      <c r="J262" s="8"/>
      <c r="K262" s="9"/>
      <c r="L262" s="9"/>
      <c r="M262" s="9"/>
      <c r="N262" s="9"/>
      <c r="O262" s="9"/>
    </row>
    <row r="263" spans="1:15" ht="12.75" customHeight="1" x14ac:dyDescent="0.25">
      <c r="A263" s="98"/>
      <c r="B263" s="2"/>
      <c r="E263" s="4"/>
      <c r="F263" s="2"/>
      <c r="H263" s="5"/>
      <c r="I263" s="6"/>
      <c r="J263" s="8"/>
      <c r="K263" s="9"/>
      <c r="L263" s="9"/>
      <c r="M263" s="9"/>
      <c r="N263" s="9"/>
      <c r="O263" s="9"/>
    </row>
    <row r="264" spans="1:15" ht="12.75" customHeight="1" x14ac:dyDescent="0.25">
      <c r="A264" s="98"/>
      <c r="B264" s="2"/>
      <c r="E264" s="4"/>
      <c r="F264" s="2"/>
      <c r="H264" s="5"/>
      <c r="I264" s="6"/>
      <c r="J264" s="8"/>
      <c r="K264" s="9"/>
      <c r="L264" s="9"/>
      <c r="M264" s="9"/>
      <c r="N264" s="9"/>
      <c r="O264" s="9"/>
    </row>
    <row r="265" spans="1:15" ht="12.75" customHeight="1" x14ac:dyDescent="0.25">
      <c r="A265" s="98"/>
      <c r="B265" s="2"/>
      <c r="E265" s="4"/>
      <c r="F265" s="2"/>
      <c r="H265" s="5"/>
      <c r="I265" s="6"/>
      <c r="J265" s="8"/>
      <c r="K265" s="9"/>
      <c r="L265" s="9"/>
      <c r="M265" s="9"/>
      <c r="N265" s="9"/>
      <c r="O265" s="9"/>
    </row>
    <row r="266" spans="1:15" ht="12.75" customHeight="1" x14ac:dyDescent="0.25">
      <c r="A266" s="98"/>
      <c r="B266" s="2"/>
      <c r="E266" s="4"/>
      <c r="F266" s="2"/>
      <c r="H266" s="5"/>
      <c r="I266" s="6"/>
      <c r="J266" s="8"/>
      <c r="K266" s="9"/>
      <c r="L266" s="9"/>
      <c r="M266" s="9"/>
      <c r="N266" s="9"/>
      <c r="O266" s="9"/>
    </row>
    <row r="267" spans="1:15" ht="12.75" customHeight="1" x14ac:dyDescent="0.25">
      <c r="A267" s="98"/>
      <c r="B267" s="2"/>
      <c r="E267" s="4"/>
      <c r="F267" s="2"/>
      <c r="H267" s="5"/>
      <c r="I267" s="6"/>
      <c r="J267" s="8"/>
      <c r="K267" s="9"/>
      <c r="L267" s="9"/>
      <c r="M267" s="9"/>
      <c r="N267" s="9"/>
      <c r="O267" s="9"/>
    </row>
    <row r="268" spans="1:15" ht="12.75" customHeight="1" x14ac:dyDescent="0.25">
      <c r="A268" s="98"/>
      <c r="B268" s="2"/>
      <c r="E268" s="4"/>
      <c r="F268" s="2"/>
      <c r="H268" s="5"/>
      <c r="I268" s="6"/>
      <c r="J268" s="8"/>
      <c r="K268" s="9"/>
      <c r="L268" s="9"/>
      <c r="M268" s="9"/>
      <c r="N268" s="9"/>
      <c r="O268" s="9"/>
    </row>
    <row r="269" spans="1:15" ht="12.75" customHeight="1" x14ac:dyDescent="0.25">
      <c r="A269" s="98"/>
      <c r="B269" s="2"/>
      <c r="E269" s="4"/>
      <c r="F269" s="2"/>
      <c r="H269" s="5"/>
      <c r="I269" s="6"/>
      <c r="J269" s="8"/>
      <c r="K269" s="9"/>
      <c r="L269" s="9"/>
      <c r="M269" s="9"/>
      <c r="N269" s="9"/>
      <c r="O269" s="9"/>
    </row>
    <row r="270" spans="1:15" ht="12.75" customHeight="1" x14ac:dyDescent="0.25">
      <c r="A270" s="98"/>
      <c r="B270" s="2"/>
      <c r="E270" s="4"/>
      <c r="F270" s="2"/>
      <c r="H270" s="5"/>
      <c r="I270" s="6"/>
      <c r="J270" s="8"/>
      <c r="K270" s="9"/>
      <c r="L270" s="9"/>
      <c r="M270" s="9"/>
      <c r="N270" s="9"/>
      <c r="O270" s="9"/>
    </row>
    <row r="271" spans="1:15" ht="12.75" customHeight="1" x14ac:dyDescent="0.25">
      <c r="A271" s="98"/>
      <c r="B271" s="2"/>
      <c r="E271" s="4"/>
      <c r="F271" s="2"/>
      <c r="H271" s="5"/>
      <c r="I271" s="6"/>
      <c r="J271" s="8"/>
      <c r="K271" s="9"/>
      <c r="L271" s="9"/>
      <c r="M271" s="9"/>
      <c r="N271" s="9"/>
      <c r="O271" s="9"/>
    </row>
    <row r="272" spans="1:15" ht="12.75" customHeight="1" x14ac:dyDescent="0.25">
      <c r="A272" s="98"/>
      <c r="B272" s="2"/>
      <c r="E272" s="4"/>
      <c r="F272" s="2"/>
      <c r="H272" s="5"/>
      <c r="I272" s="6"/>
      <c r="J272" s="8"/>
      <c r="K272" s="9"/>
      <c r="L272" s="9"/>
      <c r="M272" s="9"/>
      <c r="N272" s="9"/>
      <c r="O272" s="9"/>
    </row>
    <row r="273" spans="1:15" ht="12.75" customHeight="1" x14ac:dyDescent="0.25">
      <c r="A273" s="98"/>
      <c r="B273" s="2"/>
      <c r="E273" s="4"/>
      <c r="F273" s="2"/>
      <c r="H273" s="5"/>
      <c r="I273" s="6"/>
      <c r="J273" s="8"/>
      <c r="K273" s="9"/>
      <c r="L273" s="9"/>
      <c r="M273" s="9"/>
      <c r="N273" s="9"/>
      <c r="O273" s="9"/>
    </row>
    <row r="274" spans="1:15" ht="12.75" customHeight="1" x14ac:dyDescent="0.25">
      <c r="A274" s="98"/>
      <c r="B274" s="2"/>
      <c r="E274" s="4"/>
      <c r="F274" s="2"/>
      <c r="H274" s="5"/>
      <c r="I274" s="6"/>
      <c r="J274" s="8"/>
      <c r="K274" s="9"/>
      <c r="L274" s="9"/>
      <c r="M274" s="9"/>
      <c r="N274" s="9"/>
      <c r="O274" s="9"/>
    </row>
    <row r="275" spans="1:15" ht="12.75" customHeight="1" x14ac:dyDescent="0.25">
      <c r="A275" s="98"/>
      <c r="B275" s="2"/>
      <c r="E275" s="4"/>
      <c r="F275" s="2"/>
      <c r="H275" s="5"/>
      <c r="I275" s="6"/>
      <c r="J275" s="8"/>
      <c r="K275" s="9"/>
      <c r="L275" s="9"/>
      <c r="M275" s="9"/>
      <c r="N275" s="9"/>
      <c r="O275" s="9"/>
    </row>
    <row r="276" spans="1:15" ht="12.75" customHeight="1" x14ac:dyDescent="0.25">
      <c r="A276" s="98"/>
      <c r="B276" s="2"/>
      <c r="E276" s="4"/>
      <c r="F276" s="2"/>
      <c r="H276" s="5"/>
      <c r="I276" s="6"/>
      <c r="J276" s="8"/>
      <c r="K276" s="9"/>
      <c r="L276" s="9"/>
      <c r="M276" s="9"/>
      <c r="N276" s="9"/>
      <c r="O276" s="9"/>
    </row>
    <row r="277" spans="1:15" ht="12.75" customHeight="1" x14ac:dyDescent="0.25">
      <c r="A277" s="98"/>
      <c r="B277" s="2"/>
      <c r="E277" s="4"/>
      <c r="F277" s="2"/>
      <c r="H277" s="5"/>
      <c r="I277" s="6"/>
      <c r="J277" s="8"/>
      <c r="K277" s="9"/>
      <c r="L277" s="9"/>
      <c r="M277" s="9"/>
      <c r="N277" s="9"/>
      <c r="O277" s="9"/>
    </row>
    <row r="278" spans="1:15" ht="12.75" customHeight="1" x14ac:dyDescent="0.25">
      <c r="A278" s="98"/>
      <c r="B278" s="2"/>
      <c r="E278" s="4"/>
      <c r="F278" s="2"/>
      <c r="H278" s="5"/>
      <c r="I278" s="6"/>
      <c r="J278" s="8"/>
      <c r="K278" s="9"/>
      <c r="L278" s="9"/>
      <c r="M278" s="9"/>
      <c r="N278" s="9"/>
      <c r="O278" s="9"/>
    </row>
    <row r="279" spans="1:15" ht="12.75" customHeight="1" x14ac:dyDescent="0.25">
      <c r="A279" s="98"/>
      <c r="B279" s="2"/>
      <c r="E279" s="4"/>
      <c r="F279" s="2"/>
      <c r="H279" s="5"/>
      <c r="I279" s="6"/>
      <c r="J279" s="8"/>
      <c r="K279" s="9"/>
      <c r="L279" s="9"/>
      <c r="M279" s="9"/>
      <c r="N279" s="9"/>
      <c r="O279" s="9"/>
    </row>
    <row r="280" spans="1:15" ht="12.75" customHeight="1" x14ac:dyDescent="0.25">
      <c r="A280" s="98"/>
      <c r="B280" s="2"/>
      <c r="E280" s="4"/>
      <c r="F280" s="2"/>
      <c r="H280" s="5"/>
      <c r="I280" s="6"/>
      <c r="J280" s="8"/>
      <c r="K280" s="9"/>
      <c r="L280" s="9"/>
      <c r="M280" s="9"/>
      <c r="N280" s="9"/>
      <c r="O280" s="9"/>
    </row>
    <row r="281" spans="1:15" ht="12.75" customHeight="1" x14ac:dyDescent="0.25">
      <c r="A281" s="98"/>
      <c r="B281" s="2"/>
      <c r="E281" s="4"/>
      <c r="F281" s="2"/>
      <c r="H281" s="5"/>
      <c r="I281" s="6"/>
      <c r="J281" s="8"/>
      <c r="K281" s="9"/>
      <c r="L281" s="9"/>
      <c r="M281" s="9"/>
      <c r="N281" s="9"/>
      <c r="O281" s="9"/>
    </row>
    <row r="282" spans="1:15" ht="12.75" customHeight="1" x14ac:dyDescent="0.25">
      <c r="A282" s="98"/>
      <c r="B282" s="2"/>
      <c r="E282" s="4"/>
      <c r="F282" s="2"/>
      <c r="H282" s="5"/>
      <c r="I282" s="6"/>
      <c r="J282" s="8"/>
      <c r="K282" s="9"/>
      <c r="L282" s="9"/>
      <c r="M282" s="9"/>
      <c r="N282" s="9"/>
      <c r="O282" s="9"/>
    </row>
    <row r="283" spans="1:15" ht="12.75" customHeight="1" x14ac:dyDescent="0.25">
      <c r="A283" s="98"/>
      <c r="B283" s="2"/>
      <c r="E283" s="4"/>
      <c r="F283" s="2"/>
      <c r="H283" s="5"/>
      <c r="I283" s="6"/>
      <c r="J283" s="8"/>
      <c r="K283" s="9"/>
      <c r="L283" s="9"/>
      <c r="M283" s="9"/>
      <c r="N283" s="9"/>
      <c r="O283" s="9"/>
    </row>
    <row r="284" spans="1:15" ht="12.75" customHeight="1" x14ac:dyDescent="0.25">
      <c r="A284" s="98"/>
      <c r="B284" s="2"/>
      <c r="E284" s="4"/>
      <c r="F284" s="2"/>
      <c r="H284" s="5"/>
      <c r="I284" s="6"/>
      <c r="J284" s="8"/>
      <c r="K284" s="9"/>
      <c r="L284" s="9"/>
      <c r="M284" s="9"/>
      <c r="N284" s="9"/>
      <c r="O284" s="9"/>
    </row>
    <row r="285" spans="1:15" ht="12.75" customHeight="1" x14ac:dyDescent="0.25">
      <c r="A285" s="98"/>
      <c r="B285" s="2"/>
      <c r="E285" s="4"/>
      <c r="F285" s="2"/>
      <c r="H285" s="5"/>
      <c r="I285" s="6"/>
      <c r="J285" s="8"/>
      <c r="K285" s="9"/>
      <c r="L285" s="9"/>
      <c r="M285" s="9"/>
      <c r="N285" s="9"/>
      <c r="O285" s="9"/>
    </row>
    <row r="286" spans="1:15" ht="12.75" customHeight="1" x14ac:dyDescent="0.25">
      <c r="A286" s="98"/>
      <c r="B286" s="2"/>
      <c r="E286" s="4"/>
      <c r="F286" s="2"/>
      <c r="H286" s="5"/>
      <c r="I286" s="6"/>
      <c r="J286" s="8"/>
      <c r="K286" s="9"/>
      <c r="L286" s="9"/>
      <c r="M286" s="9"/>
      <c r="N286" s="9"/>
      <c r="O286" s="9"/>
    </row>
    <row r="287" spans="1:15" ht="12.75" customHeight="1" x14ac:dyDescent="0.25">
      <c r="A287" s="98"/>
      <c r="B287" s="2"/>
      <c r="E287" s="4"/>
      <c r="F287" s="2"/>
      <c r="H287" s="5"/>
      <c r="I287" s="6"/>
      <c r="J287" s="8"/>
      <c r="K287" s="9"/>
      <c r="L287" s="9"/>
      <c r="M287" s="9"/>
      <c r="N287" s="9"/>
      <c r="O287" s="9"/>
    </row>
    <row r="288" spans="1:15" ht="12.75" customHeight="1" x14ac:dyDescent="0.25">
      <c r="A288" s="98"/>
      <c r="B288" s="2"/>
      <c r="E288" s="4"/>
      <c r="F288" s="2"/>
      <c r="H288" s="5"/>
      <c r="I288" s="6"/>
      <c r="J288" s="8"/>
      <c r="K288" s="9"/>
      <c r="L288" s="9"/>
      <c r="M288" s="9"/>
      <c r="N288" s="9"/>
      <c r="O288" s="9"/>
    </row>
    <row r="289" spans="1:15" ht="12.75" customHeight="1" x14ac:dyDescent="0.25">
      <c r="A289" s="98"/>
      <c r="B289" s="2"/>
      <c r="E289" s="4"/>
      <c r="F289" s="2"/>
      <c r="H289" s="5"/>
      <c r="I289" s="6"/>
      <c r="J289" s="8"/>
      <c r="K289" s="9"/>
      <c r="L289" s="9"/>
      <c r="M289" s="9"/>
      <c r="N289" s="9"/>
      <c r="O289" s="9"/>
    </row>
    <row r="290" spans="1:15" ht="12.75" customHeight="1" x14ac:dyDescent="0.25">
      <c r="A290" s="98"/>
      <c r="B290" s="2"/>
      <c r="E290" s="4"/>
      <c r="F290" s="2"/>
      <c r="H290" s="5"/>
      <c r="I290" s="6"/>
      <c r="J290" s="8"/>
      <c r="K290" s="9"/>
      <c r="L290" s="9"/>
      <c r="M290" s="9"/>
      <c r="N290" s="9"/>
      <c r="O290" s="9"/>
    </row>
    <row r="291" spans="1:15" ht="12.75" customHeight="1" x14ac:dyDescent="0.25">
      <c r="A291" s="98"/>
      <c r="B291" s="2"/>
      <c r="E291" s="4"/>
      <c r="F291" s="2"/>
      <c r="H291" s="5"/>
      <c r="I291" s="6"/>
      <c r="J291" s="8"/>
      <c r="K291" s="9"/>
      <c r="L291" s="9"/>
      <c r="M291" s="9"/>
      <c r="N291" s="9"/>
      <c r="O291" s="9"/>
    </row>
    <row r="292" spans="1:15" ht="12.75" customHeight="1" x14ac:dyDescent="0.25">
      <c r="A292" s="98"/>
      <c r="B292" s="2"/>
      <c r="E292" s="4"/>
      <c r="F292" s="2"/>
      <c r="H292" s="5"/>
      <c r="I292" s="6"/>
      <c r="J292" s="8"/>
      <c r="K292" s="9"/>
      <c r="L292" s="9"/>
      <c r="M292" s="9"/>
      <c r="N292" s="9"/>
      <c r="O292" s="9"/>
    </row>
    <row r="293" spans="1:15" ht="12.75" customHeight="1" x14ac:dyDescent="0.25">
      <c r="A293" s="98"/>
      <c r="B293" s="2"/>
      <c r="E293" s="4"/>
      <c r="F293" s="2"/>
      <c r="H293" s="5"/>
      <c r="I293" s="6"/>
      <c r="J293" s="8"/>
      <c r="K293" s="9"/>
      <c r="L293" s="9"/>
      <c r="M293" s="9"/>
      <c r="N293" s="9"/>
      <c r="O293" s="9"/>
    </row>
    <row r="294" spans="1:15" ht="12.75" customHeight="1" x14ac:dyDescent="0.25">
      <c r="A294" s="98"/>
      <c r="B294" s="2"/>
      <c r="E294" s="4"/>
      <c r="F294" s="2"/>
      <c r="H294" s="5"/>
      <c r="I294" s="6"/>
      <c r="J294" s="8"/>
      <c r="K294" s="9"/>
      <c r="L294" s="9"/>
      <c r="M294" s="9"/>
      <c r="N294" s="9"/>
      <c r="O294" s="9"/>
    </row>
    <row r="295" spans="1:15" ht="12.75" customHeight="1" x14ac:dyDescent="0.25">
      <c r="A295" s="98"/>
      <c r="B295" s="2"/>
      <c r="E295" s="4"/>
      <c r="F295" s="2"/>
      <c r="H295" s="5"/>
      <c r="I295" s="6"/>
      <c r="J295" s="8"/>
      <c r="K295" s="9"/>
      <c r="L295" s="9"/>
      <c r="M295" s="9"/>
      <c r="N295" s="9"/>
      <c r="O295" s="9"/>
    </row>
    <row r="296" spans="1:15" ht="12.75" customHeight="1" x14ac:dyDescent="0.25">
      <c r="A296" s="98"/>
      <c r="B296" s="2"/>
      <c r="E296" s="4"/>
      <c r="F296" s="2"/>
      <c r="H296" s="5"/>
      <c r="I296" s="6"/>
      <c r="J296" s="8"/>
      <c r="K296" s="9"/>
      <c r="L296" s="9"/>
      <c r="M296" s="9"/>
      <c r="N296" s="9"/>
      <c r="O296" s="9"/>
    </row>
    <row r="297" spans="1:15" ht="12.75" customHeight="1" x14ac:dyDescent="0.25">
      <c r="A297" s="98"/>
      <c r="B297" s="2"/>
      <c r="E297" s="4"/>
      <c r="F297" s="2"/>
      <c r="H297" s="5"/>
      <c r="I297" s="6"/>
      <c r="J297" s="8"/>
      <c r="K297" s="9"/>
      <c r="L297" s="9"/>
      <c r="M297" s="9"/>
      <c r="N297" s="9"/>
      <c r="O297" s="9"/>
    </row>
    <row r="298" spans="1:15" ht="12.75" customHeight="1" x14ac:dyDescent="0.25">
      <c r="A298" s="98"/>
      <c r="B298" s="2"/>
      <c r="E298" s="4"/>
      <c r="F298" s="2"/>
      <c r="H298" s="5"/>
      <c r="I298" s="6"/>
      <c r="J298" s="8"/>
      <c r="K298" s="9"/>
      <c r="L298" s="9"/>
      <c r="M298" s="9"/>
      <c r="N298" s="9"/>
      <c r="O298" s="9"/>
    </row>
    <row r="299" spans="1:15" ht="12.75" customHeight="1" x14ac:dyDescent="0.25">
      <c r="A299" s="98"/>
      <c r="B299" s="2"/>
      <c r="E299" s="4"/>
      <c r="F299" s="2"/>
      <c r="H299" s="5"/>
      <c r="I299" s="6"/>
      <c r="J299" s="8"/>
      <c r="K299" s="9"/>
      <c r="L299" s="9"/>
      <c r="M299" s="9"/>
      <c r="N299" s="9"/>
      <c r="O299" s="9"/>
    </row>
    <row r="300" spans="1:15" ht="12.75" customHeight="1" x14ac:dyDescent="0.25">
      <c r="A300" s="98"/>
      <c r="B300" s="2"/>
      <c r="E300" s="4"/>
      <c r="F300" s="2"/>
      <c r="H300" s="5"/>
      <c r="I300" s="6"/>
      <c r="J300" s="8"/>
      <c r="K300" s="9"/>
      <c r="L300" s="9"/>
      <c r="M300" s="9"/>
      <c r="N300" s="9"/>
      <c r="O300" s="9"/>
    </row>
    <row r="301" spans="1:15" ht="12.75" customHeight="1" x14ac:dyDescent="0.25">
      <c r="A301" s="98"/>
      <c r="B301" s="2"/>
      <c r="E301" s="4"/>
      <c r="F301" s="2"/>
      <c r="H301" s="5"/>
      <c r="I301" s="6"/>
      <c r="J301" s="8"/>
      <c r="K301" s="9"/>
      <c r="L301" s="9"/>
      <c r="M301" s="9"/>
      <c r="N301" s="9"/>
      <c r="O301" s="9"/>
    </row>
    <row r="302" spans="1:15" ht="12.75" customHeight="1" x14ac:dyDescent="0.25">
      <c r="A302" s="98"/>
      <c r="B302" s="2"/>
      <c r="E302" s="4"/>
      <c r="F302" s="2"/>
      <c r="H302" s="5"/>
      <c r="I302" s="6"/>
      <c r="J302" s="8"/>
      <c r="K302" s="9"/>
      <c r="L302" s="9"/>
      <c r="M302" s="9"/>
      <c r="N302" s="9"/>
      <c r="O302" s="9"/>
    </row>
    <row r="303" spans="1:15" ht="12.75" customHeight="1" x14ac:dyDescent="0.25">
      <c r="A303" s="98"/>
      <c r="B303" s="2"/>
      <c r="E303" s="4"/>
      <c r="F303" s="2"/>
      <c r="H303" s="5"/>
      <c r="I303" s="6"/>
      <c r="J303" s="8"/>
      <c r="K303" s="9"/>
      <c r="L303" s="9"/>
      <c r="M303" s="9"/>
      <c r="N303" s="9"/>
      <c r="O303" s="9"/>
    </row>
    <row r="304" spans="1:15" ht="12.75" customHeight="1" x14ac:dyDescent="0.25">
      <c r="A304" s="98"/>
      <c r="B304" s="2"/>
      <c r="E304" s="4"/>
      <c r="F304" s="2"/>
      <c r="H304" s="5"/>
      <c r="I304" s="6"/>
      <c r="J304" s="8"/>
      <c r="K304" s="9"/>
      <c r="L304" s="9"/>
      <c r="M304" s="9"/>
      <c r="N304" s="9"/>
      <c r="O304" s="9"/>
    </row>
    <row r="305" spans="1:15" ht="12.75" customHeight="1" x14ac:dyDescent="0.25">
      <c r="A305" s="98"/>
      <c r="B305" s="2"/>
      <c r="E305" s="4"/>
      <c r="F305" s="2"/>
      <c r="H305" s="5"/>
      <c r="I305" s="6"/>
      <c r="J305" s="8"/>
      <c r="K305" s="9"/>
      <c r="L305" s="9"/>
      <c r="M305" s="9"/>
      <c r="N305" s="9"/>
      <c r="O305" s="9"/>
    </row>
    <row r="306" spans="1:15" ht="12.75" customHeight="1" x14ac:dyDescent="0.25">
      <c r="A306" s="98"/>
      <c r="B306" s="2"/>
      <c r="E306" s="4"/>
      <c r="F306" s="2"/>
      <c r="H306" s="5"/>
      <c r="I306" s="6"/>
      <c r="J306" s="8"/>
      <c r="K306" s="9"/>
      <c r="L306" s="9"/>
      <c r="M306" s="9"/>
      <c r="N306" s="9"/>
      <c r="O306" s="9"/>
    </row>
    <row r="307" spans="1:15" ht="12.75" customHeight="1" x14ac:dyDescent="0.25">
      <c r="A307" s="98"/>
      <c r="B307" s="2"/>
      <c r="E307" s="4"/>
      <c r="F307" s="2"/>
      <c r="H307" s="5"/>
      <c r="I307" s="6"/>
      <c r="J307" s="8"/>
      <c r="K307" s="9"/>
      <c r="L307" s="9"/>
      <c r="M307" s="9"/>
      <c r="N307" s="9"/>
      <c r="O307" s="9"/>
    </row>
    <row r="308" spans="1:15" ht="12.75" customHeight="1" x14ac:dyDescent="0.25">
      <c r="A308" s="98"/>
      <c r="B308" s="2"/>
      <c r="E308" s="4"/>
      <c r="F308" s="2"/>
      <c r="H308" s="5"/>
      <c r="I308" s="6"/>
      <c r="J308" s="8"/>
      <c r="K308" s="9"/>
      <c r="L308" s="9"/>
      <c r="M308" s="9"/>
      <c r="N308" s="9"/>
      <c r="O308" s="9"/>
    </row>
    <row r="309" spans="1:15" ht="12.75" customHeight="1" x14ac:dyDescent="0.25">
      <c r="A309" s="98"/>
      <c r="B309" s="2"/>
      <c r="E309" s="4"/>
      <c r="F309" s="2"/>
      <c r="H309" s="5"/>
      <c r="I309" s="6"/>
      <c r="J309" s="8"/>
      <c r="K309" s="9"/>
      <c r="L309" s="9"/>
      <c r="M309" s="9"/>
      <c r="N309" s="9"/>
      <c r="O309" s="9"/>
    </row>
    <row r="310" spans="1:15" ht="12.75" customHeight="1" x14ac:dyDescent="0.25">
      <c r="A310" s="98"/>
      <c r="B310" s="2"/>
      <c r="E310" s="4"/>
      <c r="F310" s="2"/>
      <c r="H310" s="5"/>
      <c r="I310" s="6"/>
      <c r="J310" s="8"/>
      <c r="K310" s="9"/>
      <c r="L310" s="9"/>
      <c r="M310" s="9"/>
      <c r="N310" s="9"/>
      <c r="O310" s="9"/>
    </row>
    <row r="311" spans="1:15" ht="12.75" customHeight="1" x14ac:dyDescent="0.25">
      <c r="A311" s="98"/>
      <c r="B311" s="2"/>
      <c r="E311" s="4"/>
      <c r="F311" s="2"/>
      <c r="H311" s="5"/>
      <c r="I311" s="6"/>
      <c r="J311" s="8"/>
      <c r="K311" s="9"/>
      <c r="L311" s="9"/>
      <c r="M311" s="9"/>
      <c r="N311" s="9"/>
      <c r="O311" s="9"/>
    </row>
    <row r="312" spans="1:15" ht="12.75" customHeight="1" x14ac:dyDescent="0.25">
      <c r="A312" s="98"/>
      <c r="B312" s="2"/>
      <c r="E312" s="4"/>
      <c r="F312" s="2"/>
      <c r="H312" s="5"/>
      <c r="I312" s="6"/>
      <c r="J312" s="8"/>
      <c r="K312" s="9"/>
      <c r="L312" s="9"/>
      <c r="M312" s="9"/>
      <c r="N312" s="9"/>
      <c r="O312" s="9"/>
    </row>
    <row r="313" spans="1:15" ht="12.75" customHeight="1" x14ac:dyDescent="0.25">
      <c r="A313" s="98"/>
      <c r="B313" s="2"/>
      <c r="E313" s="4"/>
      <c r="F313" s="2"/>
      <c r="H313" s="5"/>
      <c r="I313" s="6"/>
      <c r="J313" s="8"/>
      <c r="K313" s="9"/>
      <c r="L313" s="9"/>
      <c r="M313" s="9"/>
      <c r="N313" s="9"/>
      <c r="O313" s="9"/>
    </row>
    <row r="314" spans="1:15" ht="12.75" customHeight="1" x14ac:dyDescent="0.25">
      <c r="A314" s="98"/>
      <c r="B314" s="2"/>
      <c r="E314" s="4"/>
      <c r="F314" s="2"/>
      <c r="H314" s="5"/>
      <c r="I314" s="6"/>
      <c r="J314" s="8"/>
      <c r="K314" s="9"/>
      <c r="L314" s="9"/>
      <c r="M314" s="9"/>
      <c r="N314" s="9"/>
      <c r="O314" s="9"/>
    </row>
    <row r="315" spans="1:15" ht="12.75" customHeight="1" x14ac:dyDescent="0.25">
      <c r="A315" s="98"/>
      <c r="B315" s="2"/>
      <c r="E315" s="4"/>
      <c r="F315" s="2"/>
      <c r="H315" s="5"/>
      <c r="I315" s="6"/>
      <c r="J315" s="8"/>
      <c r="K315" s="9"/>
      <c r="L315" s="9"/>
      <c r="M315" s="9"/>
      <c r="N315" s="9"/>
      <c r="O315" s="9"/>
    </row>
    <row r="316" spans="1:15" ht="12.75" customHeight="1" x14ac:dyDescent="0.25">
      <c r="A316" s="98"/>
      <c r="B316" s="2"/>
      <c r="E316" s="4"/>
      <c r="F316" s="2"/>
      <c r="H316" s="5"/>
      <c r="I316" s="6"/>
      <c r="J316" s="8"/>
      <c r="K316" s="9"/>
      <c r="L316" s="9"/>
      <c r="M316" s="9"/>
      <c r="N316" s="9"/>
      <c r="O316" s="9"/>
    </row>
    <row r="317" spans="1:15" ht="12.75" customHeight="1" x14ac:dyDescent="0.25">
      <c r="A317" s="98"/>
      <c r="B317" s="2"/>
      <c r="E317" s="4"/>
      <c r="F317" s="2"/>
      <c r="H317" s="5"/>
      <c r="I317" s="6"/>
      <c r="J317" s="8"/>
      <c r="K317" s="9"/>
      <c r="L317" s="9"/>
      <c r="M317" s="9"/>
      <c r="N317" s="9"/>
      <c r="O317" s="9"/>
    </row>
    <row r="318" spans="1:15" ht="12.75" customHeight="1" x14ac:dyDescent="0.25">
      <c r="A318" s="98"/>
      <c r="B318" s="2"/>
      <c r="E318" s="4"/>
      <c r="F318" s="2"/>
      <c r="H318" s="5"/>
      <c r="I318" s="6"/>
      <c r="J318" s="8"/>
      <c r="K318" s="9"/>
      <c r="L318" s="9"/>
      <c r="M318" s="9"/>
      <c r="N318" s="9"/>
      <c r="O318" s="9"/>
    </row>
    <row r="319" spans="1:15" ht="12.75" customHeight="1" x14ac:dyDescent="0.25">
      <c r="A319" s="98"/>
      <c r="B319" s="2"/>
      <c r="E319" s="4"/>
      <c r="F319" s="2"/>
      <c r="H319" s="5"/>
      <c r="I319" s="6"/>
      <c r="J319" s="8"/>
      <c r="K319" s="9"/>
      <c r="L319" s="9"/>
      <c r="M319" s="9"/>
      <c r="N319" s="9"/>
      <c r="O319" s="9"/>
    </row>
    <row r="320" spans="1:15" ht="12.75" customHeight="1" x14ac:dyDescent="0.25">
      <c r="A320" s="98"/>
      <c r="B320" s="2"/>
      <c r="E320" s="4"/>
      <c r="F320" s="2"/>
      <c r="H320" s="5"/>
      <c r="I320" s="6"/>
      <c r="J320" s="8"/>
      <c r="K320" s="9"/>
      <c r="L320" s="9"/>
      <c r="M320" s="9"/>
      <c r="N320" s="9"/>
      <c r="O320" s="9"/>
    </row>
    <row r="321" spans="1:15" ht="12.75" customHeight="1" x14ac:dyDescent="0.25">
      <c r="A321" s="98"/>
      <c r="B321" s="2"/>
      <c r="E321" s="4"/>
      <c r="F321" s="2"/>
      <c r="H321" s="5"/>
      <c r="I321" s="6"/>
      <c r="J321" s="8"/>
      <c r="K321" s="9"/>
      <c r="L321" s="9"/>
      <c r="M321" s="9"/>
      <c r="N321" s="9"/>
      <c r="O321" s="9"/>
    </row>
    <row r="322" spans="1:15" ht="12.75" customHeight="1" x14ac:dyDescent="0.25">
      <c r="A322" s="98"/>
      <c r="B322" s="2"/>
      <c r="E322" s="4"/>
      <c r="F322" s="2"/>
      <c r="H322" s="5"/>
      <c r="I322" s="6"/>
      <c r="J322" s="8"/>
      <c r="K322" s="9"/>
      <c r="L322" s="9"/>
      <c r="M322" s="9"/>
      <c r="N322" s="9"/>
      <c r="O322" s="9"/>
    </row>
    <row r="323" spans="1:15" ht="12.75" customHeight="1" x14ac:dyDescent="0.25">
      <c r="A323" s="98"/>
      <c r="B323" s="2"/>
      <c r="E323" s="4"/>
      <c r="F323" s="2"/>
      <c r="H323" s="5"/>
      <c r="I323" s="6"/>
      <c r="J323" s="8"/>
      <c r="K323" s="9"/>
      <c r="L323" s="9"/>
      <c r="M323" s="9"/>
      <c r="N323" s="9"/>
      <c r="O323" s="9"/>
    </row>
    <row r="324" spans="1:15" ht="12.75" customHeight="1" x14ac:dyDescent="0.25">
      <c r="A324" s="98"/>
      <c r="B324" s="2"/>
      <c r="E324" s="4"/>
      <c r="F324" s="2"/>
      <c r="H324" s="5"/>
      <c r="I324" s="6"/>
      <c r="J324" s="8"/>
      <c r="K324" s="9"/>
      <c r="L324" s="9"/>
      <c r="M324" s="9"/>
      <c r="N324" s="9"/>
      <c r="O324" s="9"/>
    </row>
    <row r="325" spans="1:15" ht="12.75" customHeight="1" x14ac:dyDescent="0.25">
      <c r="A325" s="98"/>
      <c r="B325" s="2"/>
      <c r="E325" s="4"/>
      <c r="F325" s="2"/>
      <c r="H325" s="5"/>
      <c r="I325" s="6"/>
      <c r="J325" s="8"/>
      <c r="K325" s="9"/>
      <c r="L325" s="9"/>
      <c r="M325" s="9"/>
      <c r="N325" s="9"/>
      <c r="O325" s="9"/>
    </row>
    <row r="326" spans="1:15" ht="12.75" customHeight="1" x14ac:dyDescent="0.25">
      <c r="A326" s="98"/>
      <c r="B326" s="2"/>
      <c r="E326" s="4"/>
      <c r="F326" s="2"/>
      <c r="H326" s="5"/>
      <c r="I326" s="6"/>
      <c r="J326" s="8"/>
      <c r="K326" s="9"/>
      <c r="L326" s="9"/>
      <c r="M326" s="9"/>
      <c r="N326" s="9"/>
      <c r="O326" s="9"/>
    </row>
    <row r="327" spans="1:15" ht="12.75" customHeight="1" x14ac:dyDescent="0.25">
      <c r="A327" s="98"/>
      <c r="B327" s="2"/>
      <c r="E327" s="4"/>
      <c r="F327" s="2"/>
      <c r="H327" s="5"/>
      <c r="I327" s="6"/>
      <c r="J327" s="8"/>
      <c r="K327" s="9"/>
      <c r="L327" s="9"/>
      <c r="M327" s="9"/>
      <c r="N327" s="9"/>
      <c r="O327" s="9"/>
    </row>
    <row r="328" spans="1:15" ht="12.75" customHeight="1" x14ac:dyDescent="0.25">
      <c r="A328" s="98"/>
      <c r="B328" s="2"/>
      <c r="E328" s="4"/>
      <c r="F328" s="2"/>
      <c r="H328" s="5"/>
      <c r="I328" s="6"/>
      <c r="J328" s="8"/>
      <c r="K328" s="9"/>
      <c r="L328" s="9"/>
      <c r="M328" s="9"/>
      <c r="N328" s="9"/>
      <c r="O328" s="9"/>
    </row>
    <row r="329" spans="1:15" ht="12.75" customHeight="1" x14ac:dyDescent="0.25">
      <c r="A329" s="98"/>
      <c r="B329" s="2"/>
      <c r="E329" s="4"/>
      <c r="F329" s="2"/>
      <c r="H329" s="5"/>
      <c r="I329" s="6"/>
      <c r="J329" s="8"/>
      <c r="K329" s="9"/>
      <c r="L329" s="9"/>
      <c r="M329" s="9"/>
      <c r="N329" s="9"/>
      <c r="O329" s="9"/>
    </row>
    <row r="330" spans="1:15" ht="12.75" customHeight="1" x14ac:dyDescent="0.25">
      <c r="A330" s="98"/>
      <c r="B330" s="2"/>
      <c r="E330" s="4"/>
      <c r="F330" s="2"/>
      <c r="H330" s="5"/>
      <c r="I330" s="6"/>
      <c r="J330" s="8"/>
      <c r="K330" s="9"/>
      <c r="L330" s="9"/>
      <c r="M330" s="9"/>
      <c r="N330" s="9"/>
      <c r="O330" s="9"/>
    </row>
    <row r="331" spans="1:15" ht="12.75" customHeight="1" x14ac:dyDescent="0.25">
      <c r="A331" s="98"/>
      <c r="B331" s="2"/>
      <c r="E331" s="4"/>
      <c r="F331" s="2"/>
      <c r="H331" s="5"/>
      <c r="I331" s="6"/>
      <c r="J331" s="8"/>
      <c r="K331" s="9"/>
      <c r="L331" s="9"/>
      <c r="M331" s="9"/>
      <c r="N331" s="9"/>
      <c r="O331" s="9"/>
    </row>
    <row r="332" spans="1:15" ht="12.75" customHeight="1" x14ac:dyDescent="0.25">
      <c r="A332" s="98"/>
      <c r="B332" s="2"/>
      <c r="E332" s="4"/>
      <c r="F332" s="2"/>
      <c r="H332" s="5"/>
      <c r="I332" s="6"/>
      <c r="J332" s="8"/>
      <c r="K332" s="9"/>
      <c r="L332" s="9"/>
      <c r="M332" s="9"/>
      <c r="N332" s="9"/>
      <c r="O332" s="9"/>
    </row>
    <row r="333" spans="1:15" ht="12.75" customHeight="1" x14ac:dyDescent="0.25">
      <c r="A333" s="98"/>
      <c r="B333" s="2"/>
      <c r="E333" s="4"/>
      <c r="F333" s="2"/>
      <c r="H333" s="5"/>
      <c r="I333" s="6"/>
      <c r="J333" s="8"/>
      <c r="K333" s="9"/>
      <c r="L333" s="9"/>
      <c r="M333" s="9"/>
      <c r="N333" s="9"/>
      <c r="O333" s="9"/>
    </row>
    <row r="334" spans="1:15" ht="12.75" customHeight="1" x14ac:dyDescent="0.25">
      <c r="A334" s="98"/>
      <c r="B334" s="2"/>
      <c r="E334" s="4"/>
      <c r="F334" s="2"/>
      <c r="H334" s="5"/>
      <c r="I334" s="6"/>
      <c r="J334" s="8"/>
      <c r="K334" s="9"/>
      <c r="L334" s="9"/>
      <c r="M334" s="9"/>
      <c r="N334" s="9"/>
      <c r="O334" s="9"/>
    </row>
    <row r="335" spans="1:15" ht="12.75" customHeight="1" x14ac:dyDescent="0.25">
      <c r="A335" s="98"/>
      <c r="B335" s="2"/>
      <c r="E335" s="4"/>
      <c r="F335" s="2"/>
      <c r="H335" s="5"/>
      <c r="I335" s="6"/>
      <c r="J335" s="8"/>
      <c r="K335" s="9"/>
      <c r="L335" s="9"/>
      <c r="M335" s="9"/>
      <c r="N335" s="9"/>
      <c r="O335" s="9"/>
    </row>
    <row r="336" spans="1:15" ht="12.75" customHeight="1" x14ac:dyDescent="0.25">
      <c r="A336" s="98"/>
      <c r="B336" s="2"/>
      <c r="E336" s="4"/>
      <c r="F336" s="2"/>
      <c r="H336" s="5"/>
      <c r="I336" s="6"/>
      <c r="J336" s="8"/>
      <c r="K336" s="9"/>
      <c r="L336" s="9"/>
      <c r="M336" s="9"/>
      <c r="N336" s="9"/>
      <c r="O336" s="9"/>
    </row>
    <row r="337" spans="1:15" ht="12.75" customHeight="1" x14ac:dyDescent="0.25">
      <c r="A337" s="98"/>
      <c r="B337" s="2"/>
      <c r="E337" s="4"/>
      <c r="F337" s="2"/>
      <c r="H337" s="5"/>
      <c r="I337" s="6"/>
      <c r="J337" s="8"/>
      <c r="K337" s="9"/>
      <c r="L337" s="9"/>
      <c r="M337" s="9"/>
      <c r="N337" s="9"/>
      <c r="O337" s="9"/>
    </row>
    <row r="338" spans="1:15" ht="12.75" customHeight="1" x14ac:dyDescent="0.25">
      <c r="A338" s="98"/>
      <c r="B338" s="2"/>
      <c r="E338" s="4"/>
      <c r="F338" s="2"/>
      <c r="H338" s="5"/>
      <c r="I338" s="6"/>
      <c r="J338" s="8"/>
      <c r="K338" s="9"/>
      <c r="L338" s="9"/>
      <c r="M338" s="9"/>
      <c r="N338" s="9"/>
      <c r="O338" s="9"/>
    </row>
    <row r="339" spans="1:15" ht="12.75" customHeight="1" x14ac:dyDescent="0.25">
      <c r="A339" s="98"/>
      <c r="B339" s="2"/>
      <c r="E339" s="4"/>
      <c r="F339" s="2"/>
      <c r="H339" s="5"/>
      <c r="I339" s="6"/>
      <c r="J339" s="8"/>
      <c r="K339" s="9"/>
      <c r="L339" s="9"/>
      <c r="M339" s="9"/>
      <c r="N339" s="9"/>
      <c r="O339" s="9"/>
    </row>
    <row r="340" spans="1:15" ht="12.75" customHeight="1" x14ac:dyDescent="0.25">
      <c r="A340" s="98"/>
      <c r="B340" s="2"/>
      <c r="E340" s="4"/>
      <c r="F340" s="2"/>
      <c r="H340" s="5"/>
      <c r="I340" s="6"/>
      <c r="J340" s="8"/>
      <c r="K340" s="9"/>
      <c r="L340" s="9"/>
      <c r="M340" s="9"/>
      <c r="N340" s="9"/>
      <c r="O340" s="9"/>
    </row>
    <row r="341" spans="1:15" ht="12.75" customHeight="1" x14ac:dyDescent="0.25">
      <c r="A341" s="98"/>
      <c r="B341" s="2"/>
      <c r="E341" s="4"/>
      <c r="F341" s="2"/>
      <c r="H341" s="5"/>
      <c r="I341" s="6"/>
      <c r="J341" s="8"/>
      <c r="K341" s="9"/>
      <c r="L341" s="9"/>
      <c r="M341" s="9"/>
      <c r="N341" s="9"/>
      <c r="O341" s="9"/>
    </row>
    <row r="342" spans="1:15" ht="12.75" customHeight="1" x14ac:dyDescent="0.25">
      <c r="A342" s="98"/>
      <c r="B342" s="2"/>
      <c r="E342" s="4"/>
      <c r="F342" s="2"/>
      <c r="H342" s="5"/>
      <c r="I342" s="6"/>
      <c r="J342" s="8"/>
      <c r="K342" s="9"/>
      <c r="L342" s="9"/>
      <c r="M342" s="9"/>
      <c r="N342" s="9"/>
      <c r="O342" s="9"/>
    </row>
    <row r="343" spans="1:15" ht="12.75" customHeight="1" x14ac:dyDescent="0.25">
      <c r="A343" s="98"/>
      <c r="B343" s="2"/>
      <c r="E343" s="4"/>
      <c r="F343" s="2"/>
      <c r="H343" s="5"/>
      <c r="I343" s="6"/>
      <c r="J343" s="8"/>
      <c r="K343" s="9"/>
      <c r="L343" s="9"/>
      <c r="M343" s="9"/>
      <c r="N343" s="9"/>
      <c r="O343" s="9"/>
    </row>
    <row r="344" spans="1:15" ht="12.75" customHeight="1" x14ac:dyDescent="0.25">
      <c r="A344" s="98"/>
      <c r="B344" s="2"/>
      <c r="E344" s="4"/>
      <c r="F344" s="2"/>
      <c r="H344" s="5"/>
      <c r="I344" s="6"/>
      <c r="J344" s="8"/>
      <c r="K344" s="9"/>
      <c r="L344" s="9"/>
      <c r="M344" s="9"/>
      <c r="N344" s="9"/>
      <c r="O344" s="9"/>
    </row>
    <row r="345" spans="1:15" ht="12.75" customHeight="1" x14ac:dyDescent="0.25">
      <c r="A345" s="98"/>
      <c r="B345" s="2"/>
      <c r="E345" s="4"/>
      <c r="F345" s="2"/>
      <c r="H345" s="5"/>
      <c r="I345" s="6"/>
      <c r="J345" s="8"/>
      <c r="K345" s="9"/>
      <c r="L345" s="9"/>
      <c r="M345" s="9"/>
      <c r="N345" s="9"/>
      <c r="O345" s="9"/>
    </row>
    <row r="346" spans="1:15" ht="12.75" customHeight="1" x14ac:dyDescent="0.25">
      <c r="A346" s="98"/>
      <c r="B346" s="2"/>
      <c r="E346" s="4"/>
      <c r="F346" s="2"/>
      <c r="H346" s="5"/>
      <c r="I346" s="6"/>
      <c r="J346" s="8"/>
      <c r="K346" s="9"/>
      <c r="L346" s="9"/>
      <c r="M346" s="9"/>
      <c r="N346" s="9"/>
      <c r="O346" s="9"/>
    </row>
    <row r="347" spans="1:15" ht="12.75" customHeight="1" x14ac:dyDescent="0.25">
      <c r="A347" s="98"/>
      <c r="B347" s="2"/>
      <c r="E347" s="4"/>
      <c r="F347" s="2"/>
      <c r="H347" s="5"/>
      <c r="I347" s="6"/>
      <c r="J347" s="8"/>
      <c r="K347" s="9"/>
      <c r="L347" s="9"/>
      <c r="M347" s="9"/>
      <c r="N347" s="9"/>
      <c r="O347" s="9"/>
    </row>
    <row r="348" spans="1:15" ht="12.75" customHeight="1" x14ac:dyDescent="0.25">
      <c r="A348" s="98"/>
      <c r="B348" s="2"/>
      <c r="E348" s="4"/>
      <c r="F348" s="2"/>
      <c r="H348" s="5"/>
      <c r="I348" s="6"/>
      <c r="J348" s="8"/>
      <c r="K348" s="9"/>
      <c r="L348" s="9"/>
      <c r="M348" s="9"/>
      <c r="N348" s="9"/>
      <c r="O348" s="9"/>
    </row>
    <row r="349" spans="1:15" ht="12.75" customHeight="1" x14ac:dyDescent="0.25">
      <c r="A349" s="98"/>
      <c r="B349" s="2"/>
      <c r="E349" s="4"/>
      <c r="F349" s="2"/>
      <c r="H349" s="5"/>
      <c r="I349" s="6"/>
      <c r="J349" s="8"/>
      <c r="K349" s="9"/>
      <c r="L349" s="9"/>
      <c r="M349" s="9"/>
      <c r="N349" s="9"/>
      <c r="O349" s="9"/>
    </row>
    <row r="350" spans="1:15" ht="12.75" customHeight="1" x14ac:dyDescent="0.25">
      <c r="A350" s="98"/>
      <c r="B350" s="2"/>
      <c r="E350" s="4"/>
      <c r="F350" s="2"/>
      <c r="H350" s="5"/>
      <c r="I350" s="6"/>
      <c r="J350" s="8"/>
      <c r="K350" s="9"/>
      <c r="L350" s="9"/>
      <c r="M350" s="9"/>
      <c r="N350" s="9"/>
      <c r="O350" s="9"/>
    </row>
    <row r="351" spans="1:15" ht="12.75" customHeight="1" x14ac:dyDescent="0.25">
      <c r="A351" s="98"/>
      <c r="B351" s="2"/>
      <c r="E351" s="4"/>
      <c r="F351" s="2"/>
      <c r="H351" s="5"/>
      <c r="I351" s="6"/>
      <c r="J351" s="8"/>
      <c r="K351" s="9"/>
      <c r="L351" s="9"/>
      <c r="M351" s="9"/>
      <c r="N351" s="9"/>
      <c r="O351" s="9"/>
    </row>
    <row r="352" spans="1:15" ht="12.75" customHeight="1" x14ac:dyDescent="0.25">
      <c r="A352" s="98"/>
      <c r="B352" s="2"/>
      <c r="E352" s="4"/>
      <c r="F352" s="2"/>
      <c r="H352" s="5"/>
      <c r="I352" s="6"/>
      <c r="J352" s="8"/>
      <c r="K352" s="9"/>
      <c r="L352" s="9"/>
      <c r="M352" s="9"/>
      <c r="N352" s="9"/>
      <c r="O352" s="9"/>
    </row>
    <row r="353" spans="1:15" ht="12.75" customHeight="1" x14ac:dyDescent="0.25">
      <c r="A353" s="98"/>
      <c r="B353" s="2"/>
      <c r="E353" s="4"/>
      <c r="F353" s="2"/>
      <c r="H353" s="5"/>
      <c r="I353" s="6"/>
      <c r="J353" s="8"/>
      <c r="K353" s="9"/>
      <c r="L353" s="9"/>
      <c r="M353" s="9"/>
      <c r="N353" s="9"/>
      <c r="O353" s="9"/>
    </row>
    <row r="354" spans="1:15" ht="12.75" customHeight="1" x14ac:dyDescent="0.25">
      <c r="A354" s="98"/>
      <c r="B354" s="2"/>
      <c r="E354" s="4"/>
      <c r="F354" s="2"/>
      <c r="H354" s="5"/>
      <c r="I354" s="6"/>
      <c r="J354" s="8"/>
      <c r="K354" s="9"/>
      <c r="L354" s="9"/>
      <c r="M354" s="9"/>
      <c r="N354" s="9"/>
      <c r="O354" s="9"/>
    </row>
    <row r="355" spans="1:15" ht="12.75" customHeight="1" x14ac:dyDescent="0.25">
      <c r="A355" s="98"/>
      <c r="B355" s="2"/>
      <c r="E355" s="4"/>
      <c r="F355" s="2"/>
      <c r="H355" s="5"/>
      <c r="I355" s="6"/>
      <c r="J355" s="8"/>
      <c r="K355" s="9"/>
      <c r="L355" s="9"/>
      <c r="M355" s="9"/>
      <c r="N355" s="9"/>
      <c r="O355" s="9"/>
    </row>
    <row r="356" spans="1:15" ht="12.75" customHeight="1" x14ac:dyDescent="0.25">
      <c r="A356" s="98"/>
      <c r="B356" s="2"/>
      <c r="E356" s="4"/>
      <c r="F356" s="2"/>
      <c r="H356" s="5"/>
      <c r="I356" s="6"/>
      <c r="J356" s="8"/>
      <c r="K356" s="9"/>
      <c r="L356" s="9"/>
      <c r="M356" s="9"/>
      <c r="N356" s="9"/>
      <c r="O356" s="9"/>
    </row>
    <row r="357" spans="1:15" ht="12.75" customHeight="1" x14ac:dyDescent="0.25">
      <c r="A357" s="98"/>
      <c r="B357" s="2"/>
      <c r="E357" s="4"/>
      <c r="F357" s="2"/>
      <c r="H357" s="5"/>
      <c r="I357" s="6"/>
      <c r="J357" s="8"/>
      <c r="K357" s="9"/>
      <c r="L357" s="9"/>
      <c r="M357" s="9"/>
      <c r="N357" s="9"/>
      <c r="O357" s="9"/>
    </row>
    <row r="358" spans="1:15" ht="12.75" customHeight="1" x14ac:dyDescent="0.25">
      <c r="A358" s="98"/>
      <c r="B358" s="2"/>
      <c r="E358" s="4"/>
      <c r="F358" s="2"/>
      <c r="H358" s="5"/>
      <c r="I358" s="6"/>
      <c r="J358" s="8"/>
      <c r="K358" s="9"/>
      <c r="L358" s="9"/>
      <c r="M358" s="9"/>
      <c r="N358" s="9"/>
      <c r="O358" s="9"/>
    </row>
    <row r="359" spans="1:15" ht="12.75" customHeight="1" x14ac:dyDescent="0.25">
      <c r="A359" s="98"/>
      <c r="B359" s="2"/>
      <c r="E359" s="4"/>
      <c r="F359" s="2"/>
      <c r="H359" s="5"/>
      <c r="I359" s="6"/>
      <c r="J359" s="8"/>
      <c r="K359" s="9"/>
      <c r="L359" s="9"/>
      <c r="M359" s="9"/>
      <c r="N359" s="9"/>
      <c r="O359" s="9"/>
    </row>
    <row r="360" spans="1:15" ht="12.75" customHeight="1" x14ac:dyDescent="0.25">
      <c r="A360" s="98"/>
      <c r="B360" s="2"/>
      <c r="E360" s="4"/>
      <c r="F360" s="2"/>
      <c r="H360" s="5"/>
      <c r="I360" s="6"/>
      <c r="J360" s="8"/>
      <c r="K360" s="9"/>
      <c r="L360" s="9"/>
      <c r="M360" s="9"/>
      <c r="N360" s="9"/>
      <c r="O360" s="9"/>
    </row>
    <row r="361" spans="1:15" ht="12.75" customHeight="1" x14ac:dyDescent="0.25">
      <c r="A361" s="98"/>
      <c r="B361" s="2"/>
      <c r="E361" s="4"/>
      <c r="F361" s="2"/>
      <c r="H361" s="5"/>
      <c r="I361" s="6"/>
      <c r="J361" s="8"/>
      <c r="K361" s="9"/>
      <c r="L361" s="9"/>
      <c r="M361" s="9"/>
      <c r="N361" s="9"/>
      <c r="O361" s="9"/>
    </row>
    <row r="362" spans="1:15" ht="12.75" customHeight="1" x14ac:dyDescent="0.25">
      <c r="A362" s="98"/>
      <c r="B362" s="2"/>
      <c r="E362" s="4"/>
      <c r="F362" s="2"/>
      <c r="H362" s="5"/>
      <c r="I362" s="6"/>
      <c r="J362" s="8"/>
      <c r="K362" s="9"/>
      <c r="L362" s="9"/>
      <c r="M362" s="9"/>
      <c r="N362" s="9"/>
      <c r="O362" s="9"/>
    </row>
    <row r="363" spans="1:15" ht="12.75" customHeight="1" x14ac:dyDescent="0.25">
      <c r="A363" s="98"/>
      <c r="B363" s="2"/>
      <c r="E363" s="4"/>
      <c r="F363" s="2"/>
      <c r="H363" s="5"/>
      <c r="I363" s="6"/>
      <c r="J363" s="8"/>
      <c r="K363" s="9"/>
      <c r="L363" s="9"/>
      <c r="M363" s="9"/>
      <c r="N363" s="9"/>
      <c r="O363" s="9"/>
    </row>
    <row r="364" spans="1:15" ht="12.75" customHeight="1" x14ac:dyDescent="0.25">
      <c r="A364" s="98"/>
      <c r="B364" s="2"/>
      <c r="E364" s="4"/>
      <c r="F364" s="2"/>
      <c r="H364" s="5"/>
      <c r="I364" s="6"/>
      <c r="J364" s="8"/>
      <c r="K364" s="9"/>
      <c r="L364" s="9"/>
      <c r="M364" s="9"/>
      <c r="N364" s="9"/>
      <c r="O364" s="9"/>
    </row>
    <row r="365" spans="1:15" ht="12.75" customHeight="1" x14ac:dyDescent="0.25">
      <c r="A365" s="98"/>
      <c r="B365" s="2"/>
      <c r="E365" s="4"/>
      <c r="F365" s="2"/>
      <c r="H365" s="5"/>
      <c r="I365" s="6"/>
      <c r="J365" s="8"/>
      <c r="K365" s="9"/>
      <c r="L365" s="9"/>
      <c r="M365" s="9"/>
      <c r="N365" s="9"/>
      <c r="O365" s="9"/>
    </row>
    <row r="366" spans="1:15" ht="12.75" customHeight="1" x14ac:dyDescent="0.25">
      <c r="A366" s="98"/>
      <c r="B366" s="2"/>
      <c r="E366" s="4"/>
      <c r="F366" s="2"/>
      <c r="H366" s="5"/>
      <c r="I366" s="6"/>
      <c r="J366" s="8"/>
      <c r="K366" s="9"/>
      <c r="L366" s="9"/>
      <c r="M366" s="9"/>
      <c r="N366" s="9"/>
      <c r="O366" s="9"/>
    </row>
    <row r="367" spans="1:15" ht="12.75" customHeight="1" x14ac:dyDescent="0.25">
      <c r="A367" s="98"/>
      <c r="B367" s="2"/>
      <c r="E367" s="4"/>
      <c r="F367" s="2"/>
      <c r="H367" s="5"/>
      <c r="I367" s="6"/>
      <c r="J367" s="8"/>
      <c r="K367" s="9"/>
      <c r="L367" s="9"/>
      <c r="M367" s="9"/>
      <c r="N367" s="9"/>
      <c r="O367" s="9"/>
    </row>
    <row r="368" spans="1:15" ht="12.75" customHeight="1" x14ac:dyDescent="0.25">
      <c r="A368" s="98"/>
      <c r="B368" s="2"/>
      <c r="E368" s="4"/>
      <c r="F368" s="2"/>
      <c r="H368" s="5"/>
      <c r="I368" s="6"/>
      <c r="J368" s="8"/>
      <c r="K368" s="9"/>
      <c r="L368" s="9"/>
      <c r="M368" s="9"/>
      <c r="N368" s="9"/>
      <c r="O368" s="9"/>
    </row>
    <row r="369" spans="1:15" ht="12.75" customHeight="1" x14ac:dyDescent="0.25">
      <c r="A369" s="98"/>
      <c r="B369" s="2"/>
      <c r="E369" s="4"/>
      <c r="F369" s="2"/>
      <c r="H369" s="5"/>
      <c r="I369" s="6"/>
      <c r="J369" s="8"/>
      <c r="K369" s="9"/>
      <c r="L369" s="9"/>
      <c r="M369" s="9"/>
      <c r="N369" s="9"/>
      <c r="O369" s="9"/>
    </row>
    <row r="370" spans="1:15" ht="12.75" customHeight="1" x14ac:dyDescent="0.25">
      <c r="A370" s="98"/>
      <c r="B370" s="2"/>
      <c r="E370" s="4"/>
      <c r="F370" s="2"/>
      <c r="H370" s="5"/>
      <c r="I370" s="6"/>
      <c r="J370" s="8"/>
      <c r="K370" s="9"/>
      <c r="L370" s="9"/>
      <c r="M370" s="9"/>
      <c r="N370" s="9"/>
      <c r="O370" s="9"/>
    </row>
    <row r="371" spans="1:15" ht="12.75" customHeight="1" x14ac:dyDescent="0.25">
      <c r="A371" s="98"/>
      <c r="B371" s="2"/>
      <c r="E371" s="4"/>
      <c r="F371" s="2"/>
      <c r="H371" s="5"/>
      <c r="I371" s="6"/>
      <c r="J371" s="8"/>
      <c r="K371" s="9"/>
      <c r="L371" s="9"/>
      <c r="M371" s="9"/>
      <c r="N371" s="9"/>
      <c r="O371" s="9"/>
    </row>
    <row r="372" spans="1:15" ht="12.75" customHeight="1" x14ac:dyDescent="0.25">
      <c r="A372" s="98"/>
      <c r="B372" s="2"/>
      <c r="E372" s="4"/>
      <c r="F372" s="2"/>
      <c r="H372" s="5"/>
      <c r="I372" s="6"/>
      <c r="J372" s="8"/>
      <c r="K372" s="9"/>
      <c r="L372" s="9"/>
      <c r="M372" s="9"/>
      <c r="N372" s="9"/>
      <c r="O372" s="9"/>
    </row>
    <row r="373" spans="1:15" ht="12.75" customHeight="1" x14ac:dyDescent="0.25">
      <c r="A373" s="98"/>
      <c r="B373" s="2"/>
      <c r="E373" s="4"/>
      <c r="F373" s="2"/>
      <c r="H373" s="5"/>
      <c r="I373" s="6"/>
      <c r="J373" s="8"/>
      <c r="K373" s="9"/>
      <c r="L373" s="9"/>
      <c r="M373" s="9"/>
      <c r="N373" s="9"/>
      <c r="O373" s="9"/>
    </row>
    <row r="374" spans="1:15" ht="12.75" customHeight="1" x14ac:dyDescent="0.25">
      <c r="A374" s="98"/>
      <c r="B374" s="2"/>
      <c r="E374" s="4"/>
      <c r="F374" s="2"/>
      <c r="H374" s="5"/>
      <c r="I374" s="6"/>
      <c r="J374" s="8"/>
      <c r="K374" s="9"/>
      <c r="L374" s="9"/>
      <c r="M374" s="9"/>
      <c r="N374" s="9"/>
      <c r="O374" s="9"/>
    </row>
    <row r="375" spans="1:15" ht="12.75" customHeight="1" x14ac:dyDescent="0.25">
      <c r="A375" s="98"/>
      <c r="B375" s="2"/>
      <c r="E375" s="4"/>
      <c r="F375" s="2"/>
      <c r="H375" s="5"/>
      <c r="I375" s="6"/>
      <c r="J375" s="8"/>
      <c r="K375" s="9"/>
      <c r="L375" s="9"/>
      <c r="M375" s="9"/>
      <c r="N375" s="9"/>
      <c r="O375" s="9"/>
    </row>
    <row r="376" spans="1:15" ht="12.75" customHeight="1" x14ac:dyDescent="0.25">
      <c r="A376" s="98"/>
      <c r="B376" s="2"/>
      <c r="E376" s="4"/>
      <c r="F376" s="2"/>
      <c r="H376" s="5"/>
      <c r="I376" s="6"/>
      <c r="J376" s="8"/>
      <c r="K376" s="9"/>
      <c r="L376" s="9"/>
      <c r="M376" s="9"/>
      <c r="N376" s="9"/>
      <c r="O376" s="9"/>
    </row>
    <row r="377" spans="1:15" ht="12.75" customHeight="1" x14ac:dyDescent="0.25">
      <c r="A377" s="98"/>
      <c r="B377" s="2"/>
      <c r="E377" s="4"/>
      <c r="F377" s="2"/>
      <c r="H377" s="5"/>
      <c r="I377" s="6"/>
      <c r="J377" s="8"/>
      <c r="K377" s="9"/>
      <c r="L377" s="9"/>
      <c r="M377" s="9"/>
      <c r="N377" s="9"/>
      <c r="O377" s="9"/>
    </row>
    <row r="378" spans="1:15" ht="12.75" customHeight="1" x14ac:dyDescent="0.25">
      <c r="A378" s="98"/>
      <c r="B378" s="2"/>
      <c r="E378" s="4"/>
      <c r="F378" s="2"/>
      <c r="H378" s="5"/>
      <c r="I378" s="6"/>
      <c r="J378" s="8"/>
      <c r="K378" s="9"/>
      <c r="L378" s="9"/>
      <c r="M378" s="9"/>
      <c r="N378" s="9"/>
      <c r="O378" s="9"/>
    </row>
    <row r="379" spans="1:15" ht="12.75" customHeight="1" x14ac:dyDescent="0.25">
      <c r="A379" s="98"/>
      <c r="B379" s="2"/>
      <c r="E379" s="4"/>
      <c r="F379" s="2"/>
      <c r="H379" s="5"/>
      <c r="I379" s="6"/>
      <c r="J379" s="8"/>
      <c r="K379" s="9"/>
      <c r="L379" s="9"/>
      <c r="M379" s="9"/>
      <c r="N379" s="9"/>
      <c r="O379" s="9"/>
    </row>
    <row r="380" spans="1:15" ht="12.75" customHeight="1" x14ac:dyDescent="0.25">
      <c r="A380" s="98"/>
      <c r="B380" s="2"/>
      <c r="E380" s="4"/>
      <c r="F380" s="2"/>
      <c r="H380" s="5"/>
      <c r="I380" s="6"/>
      <c r="J380" s="8"/>
      <c r="K380" s="9"/>
      <c r="L380" s="9"/>
      <c r="M380" s="9"/>
      <c r="N380" s="9"/>
      <c r="O380" s="9"/>
    </row>
    <row r="381" spans="1:15" ht="12.75" customHeight="1" x14ac:dyDescent="0.25">
      <c r="A381" s="98"/>
      <c r="B381" s="2"/>
      <c r="E381" s="4"/>
      <c r="F381" s="2"/>
      <c r="H381" s="5"/>
      <c r="I381" s="6"/>
      <c r="J381" s="8"/>
      <c r="K381" s="9"/>
      <c r="L381" s="9"/>
      <c r="M381" s="9"/>
      <c r="N381" s="9"/>
      <c r="O381" s="9"/>
    </row>
    <row r="382" spans="1:15" ht="12.75" customHeight="1" x14ac:dyDescent="0.25">
      <c r="A382" s="98"/>
      <c r="B382" s="2"/>
      <c r="E382" s="4"/>
      <c r="F382" s="2"/>
      <c r="H382" s="5"/>
      <c r="I382" s="6"/>
      <c r="J382" s="8"/>
      <c r="K382" s="9"/>
      <c r="L382" s="9"/>
      <c r="M382" s="9"/>
      <c r="N382" s="9"/>
      <c r="O382" s="9"/>
    </row>
    <row r="383" spans="1:15" ht="12.75" customHeight="1" x14ac:dyDescent="0.25">
      <c r="A383" s="98"/>
      <c r="B383" s="2"/>
      <c r="E383" s="4"/>
      <c r="F383" s="2"/>
      <c r="H383" s="5"/>
      <c r="I383" s="6"/>
      <c r="J383" s="8"/>
      <c r="K383" s="9"/>
      <c r="L383" s="9"/>
      <c r="M383" s="9"/>
      <c r="N383" s="9"/>
      <c r="O383" s="9"/>
    </row>
    <row r="384" spans="1:15" ht="12.75" customHeight="1" x14ac:dyDescent="0.25">
      <c r="A384" s="98"/>
      <c r="B384" s="2"/>
      <c r="E384" s="4"/>
      <c r="F384" s="2"/>
      <c r="H384" s="5"/>
      <c r="I384" s="6"/>
      <c r="J384" s="8"/>
      <c r="K384" s="9"/>
      <c r="L384" s="9"/>
      <c r="M384" s="9"/>
      <c r="N384" s="9"/>
      <c r="O384" s="9"/>
    </row>
    <row r="385" spans="1:15" ht="12.75" customHeight="1" x14ac:dyDescent="0.25">
      <c r="A385" s="98"/>
      <c r="B385" s="2"/>
      <c r="E385" s="4"/>
      <c r="F385" s="2"/>
      <c r="H385" s="5"/>
      <c r="I385" s="6"/>
      <c r="J385" s="8"/>
      <c r="K385" s="9"/>
      <c r="L385" s="9"/>
      <c r="M385" s="9"/>
      <c r="N385" s="9"/>
      <c r="O385" s="9"/>
    </row>
    <row r="386" spans="1:15" ht="12.75" customHeight="1" x14ac:dyDescent="0.25">
      <c r="A386" s="98"/>
      <c r="B386" s="2"/>
      <c r="E386" s="4"/>
      <c r="F386" s="2"/>
      <c r="H386" s="5"/>
      <c r="I386" s="6"/>
      <c r="J386" s="8"/>
      <c r="K386" s="9"/>
      <c r="L386" s="9"/>
      <c r="M386" s="9"/>
      <c r="N386" s="9"/>
      <c r="O386" s="9"/>
    </row>
    <row r="387" spans="1:15" ht="12.75" customHeight="1" x14ac:dyDescent="0.25">
      <c r="A387" s="98"/>
      <c r="B387" s="2"/>
      <c r="E387" s="4"/>
      <c r="F387" s="2"/>
      <c r="H387" s="5"/>
      <c r="I387" s="6"/>
      <c r="J387" s="8"/>
      <c r="K387" s="9"/>
      <c r="L387" s="9"/>
      <c r="M387" s="9"/>
      <c r="N387" s="9"/>
      <c r="O387" s="9"/>
    </row>
    <row r="388" spans="1:15" ht="12.75" customHeight="1" x14ac:dyDescent="0.25">
      <c r="A388" s="98"/>
      <c r="B388" s="2"/>
      <c r="E388" s="4"/>
      <c r="F388" s="2"/>
      <c r="H388" s="5"/>
      <c r="I388" s="6"/>
      <c r="J388" s="8"/>
      <c r="K388" s="9"/>
      <c r="L388" s="9"/>
      <c r="M388" s="9"/>
      <c r="N388" s="9"/>
      <c r="O388" s="9"/>
    </row>
    <row r="389" spans="1:15" ht="12.75" customHeight="1" x14ac:dyDescent="0.25">
      <c r="A389" s="98"/>
      <c r="B389" s="2"/>
      <c r="E389" s="4"/>
      <c r="F389" s="2"/>
      <c r="H389" s="5"/>
      <c r="I389" s="6"/>
      <c r="J389" s="8"/>
      <c r="K389" s="9"/>
      <c r="L389" s="9"/>
      <c r="M389" s="9"/>
      <c r="N389" s="9"/>
      <c r="O389" s="9"/>
    </row>
    <row r="390" spans="1:15" ht="12.75" customHeight="1" x14ac:dyDescent="0.25">
      <c r="A390" s="98"/>
      <c r="B390" s="2"/>
      <c r="E390" s="4"/>
      <c r="F390" s="2"/>
      <c r="H390" s="5"/>
      <c r="I390" s="6"/>
      <c r="J390" s="8"/>
      <c r="K390" s="9"/>
      <c r="L390" s="9"/>
      <c r="M390" s="9"/>
      <c r="N390" s="9"/>
      <c r="O390" s="9"/>
    </row>
    <row r="391" spans="1:15" ht="12.75" customHeight="1" x14ac:dyDescent="0.25">
      <c r="A391" s="98"/>
      <c r="B391" s="2"/>
      <c r="E391" s="4"/>
      <c r="F391" s="2"/>
      <c r="H391" s="5"/>
      <c r="I391" s="6"/>
      <c r="J391" s="8"/>
      <c r="K391" s="9"/>
      <c r="L391" s="9"/>
      <c r="M391" s="9"/>
      <c r="N391" s="9"/>
      <c r="O391" s="9"/>
    </row>
    <row r="392" spans="1:15" ht="12.75" customHeight="1" x14ac:dyDescent="0.25">
      <c r="A392" s="98"/>
      <c r="B392" s="2"/>
      <c r="E392" s="4"/>
      <c r="F392" s="2"/>
      <c r="H392" s="5"/>
      <c r="I392" s="6"/>
      <c r="J392" s="8"/>
      <c r="K392" s="9"/>
      <c r="L392" s="9"/>
      <c r="M392" s="9"/>
      <c r="N392" s="9"/>
      <c r="O392" s="9"/>
    </row>
    <row r="393" spans="1:15" ht="12.75" customHeight="1" x14ac:dyDescent="0.25">
      <c r="A393" s="98"/>
      <c r="B393" s="2"/>
      <c r="E393" s="4"/>
      <c r="F393" s="2"/>
      <c r="H393" s="5"/>
      <c r="I393" s="6"/>
      <c r="J393" s="8"/>
      <c r="K393" s="9"/>
      <c r="L393" s="9"/>
      <c r="M393" s="9"/>
      <c r="N393" s="9"/>
      <c r="O393" s="9"/>
    </row>
    <row r="394" spans="1:15" ht="12.75" customHeight="1" x14ac:dyDescent="0.25">
      <c r="A394" s="98"/>
      <c r="B394" s="2"/>
      <c r="E394" s="4"/>
      <c r="F394" s="2"/>
      <c r="H394" s="5"/>
      <c r="I394" s="6"/>
      <c r="J394" s="8"/>
      <c r="K394" s="9"/>
      <c r="L394" s="9"/>
      <c r="M394" s="9"/>
      <c r="N394" s="9"/>
      <c r="O394" s="9"/>
    </row>
    <row r="395" spans="1:15" ht="12.75" customHeight="1" x14ac:dyDescent="0.25">
      <c r="A395" s="98"/>
      <c r="B395" s="2"/>
      <c r="E395" s="4"/>
      <c r="F395" s="2"/>
      <c r="H395" s="5"/>
      <c r="I395" s="6"/>
      <c r="J395" s="8"/>
      <c r="K395" s="9"/>
      <c r="L395" s="9"/>
      <c r="M395" s="9"/>
      <c r="N395" s="9"/>
      <c r="O395" s="9"/>
    </row>
    <row r="396" spans="1:15" ht="12.75" customHeight="1" x14ac:dyDescent="0.25">
      <c r="A396" s="98"/>
      <c r="B396" s="2"/>
      <c r="E396" s="4"/>
      <c r="F396" s="2"/>
      <c r="H396" s="5"/>
      <c r="I396" s="6"/>
      <c r="J396" s="8"/>
      <c r="K396" s="9"/>
      <c r="L396" s="9"/>
      <c r="M396" s="9"/>
      <c r="N396" s="9"/>
      <c r="O396" s="9"/>
    </row>
    <row r="397" spans="1:15" ht="12.75" customHeight="1" x14ac:dyDescent="0.25">
      <c r="A397" s="98"/>
      <c r="B397" s="2"/>
      <c r="E397" s="4"/>
      <c r="F397" s="2"/>
      <c r="H397" s="5"/>
      <c r="I397" s="6"/>
      <c r="J397" s="8"/>
      <c r="K397" s="9"/>
      <c r="L397" s="9"/>
      <c r="M397" s="9"/>
      <c r="N397" s="9"/>
      <c r="O397" s="9"/>
    </row>
    <row r="398" spans="1:15" ht="12.75" customHeight="1" x14ac:dyDescent="0.25">
      <c r="A398" s="98"/>
      <c r="B398" s="2"/>
      <c r="E398" s="4"/>
      <c r="F398" s="2"/>
      <c r="H398" s="5"/>
      <c r="I398" s="6"/>
      <c r="J398" s="8"/>
      <c r="K398" s="9"/>
      <c r="L398" s="9"/>
      <c r="M398" s="9"/>
      <c r="N398" s="9"/>
      <c r="O398" s="9"/>
    </row>
    <row r="399" spans="1:15" ht="12.75" customHeight="1" x14ac:dyDescent="0.25">
      <c r="A399" s="98"/>
      <c r="B399" s="2"/>
      <c r="E399" s="4"/>
      <c r="F399" s="2"/>
      <c r="H399" s="5"/>
      <c r="I399" s="6"/>
      <c r="J399" s="8"/>
      <c r="K399" s="9"/>
      <c r="L399" s="9"/>
      <c r="M399" s="9"/>
      <c r="N399" s="9"/>
      <c r="O399" s="9"/>
    </row>
    <row r="400" spans="1:15" ht="12.75" customHeight="1" x14ac:dyDescent="0.25">
      <c r="A400" s="98"/>
      <c r="B400" s="2"/>
      <c r="E400" s="4"/>
      <c r="F400" s="2"/>
      <c r="H400" s="5"/>
      <c r="I400" s="6"/>
      <c r="J400" s="8"/>
      <c r="K400" s="9"/>
      <c r="L400" s="9"/>
      <c r="M400" s="9"/>
      <c r="N400" s="9"/>
      <c r="O400" s="9"/>
    </row>
    <row r="401" spans="1:15" ht="12.75" customHeight="1" x14ac:dyDescent="0.25">
      <c r="A401" s="98"/>
      <c r="B401" s="2"/>
      <c r="E401" s="4"/>
      <c r="F401" s="2"/>
      <c r="H401" s="5"/>
      <c r="I401" s="6"/>
      <c r="J401" s="8"/>
      <c r="K401" s="9"/>
      <c r="L401" s="9"/>
      <c r="M401" s="9"/>
      <c r="N401" s="9"/>
      <c r="O401" s="9"/>
    </row>
    <row r="402" spans="1:15" ht="12.75" customHeight="1" x14ac:dyDescent="0.25">
      <c r="A402" s="98"/>
      <c r="B402" s="2"/>
      <c r="E402" s="4"/>
      <c r="F402" s="2"/>
      <c r="H402" s="5"/>
      <c r="I402" s="6"/>
      <c r="J402" s="8"/>
      <c r="K402" s="9"/>
      <c r="L402" s="9"/>
      <c r="M402" s="9"/>
      <c r="N402" s="9"/>
      <c r="O402" s="9"/>
    </row>
    <row r="403" spans="1:15" ht="12.75" customHeight="1" x14ac:dyDescent="0.25">
      <c r="A403" s="98"/>
      <c r="B403" s="2"/>
      <c r="E403" s="4"/>
      <c r="F403" s="2"/>
      <c r="H403" s="5"/>
      <c r="I403" s="6"/>
      <c r="J403" s="8"/>
      <c r="K403" s="9"/>
      <c r="L403" s="9"/>
      <c r="M403" s="9"/>
      <c r="N403" s="9"/>
      <c r="O403" s="9"/>
    </row>
    <row r="404" spans="1:15" ht="12.75" customHeight="1" x14ac:dyDescent="0.25">
      <c r="A404" s="98"/>
      <c r="B404" s="2"/>
      <c r="E404" s="4"/>
      <c r="F404" s="2"/>
      <c r="H404" s="5"/>
      <c r="I404" s="6"/>
      <c r="J404" s="8"/>
      <c r="K404" s="9"/>
      <c r="L404" s="9"/>
      <c r="M404" s="9"/>
      <c r="N404" s="9"/>
      <c r="O404" s="9"/>
    </row>
    <row r="405" spans="1:15" ht="12.75" customHeight="1" x14ac:dyDescent="0.25">
      <c r="A405" s="98"/>
      <c r="B405" s="2"/>
      <c r="E405" s="4"/>
      <c r="F405" s="2"/>
      <c r="H405" s="5"/>
      <c r="I405" s="6"/>
      <c r="J405" s="8"/>
      <c r="K405" s="9"/>
      <c r="L405" s="9"/>
      <c r="M405" s="9"/>
      <c r="N405" s="9"/>
      <c r="O405" s="9"/>
    </row>
    <row r="406" spans="1:15" ht="12.75" customHeight="1" x14ac:dyDescent="0.25">
      <c r="A406" s="98"/>
      <c r="B406" s="2"/>
      <c r="E406" s="4"/>
      <c r="F406" s="2"/>
      <c r="H406" s="5"/>
      <c r="I406" s="6"/>
      <c r="J406" s="8"/>
      <c r="K406" s="9"/>
      <c r="L406" s="9"/>
      <c r="M406" s="9"/>
      <c r="N406" s="9"/>
      <c r="O406" s="9"/>
    </row>
    <row r="407" spans="1:15" ht="12.75" customHeight="1" x14ac:dyDescent="0.25">
      <c r="A407" s="98"/>
      <c r="B407" s="2"/>
      <c r="E407" s="4"/>
      <c r="F407" s="2"/>
      <c r="H407" s="5"/>
      <c r="I407" s="6"/>
      <c r="J407" s="8"/>
      <c r="K407" s="9"/>
      <c r="L407" s="9"/>
      <c r="M407" s="9"/>
      <c r="N407" s="9"/>
      <c r="O407" s="9"/>
    </row>
    <row r="408" spans="1:15" ht="12.75" customHeight="1" x14ac:dyDescent="0.25">
      <c r="A408" s="98"/>
      <c r="B408" s="2"/>
      <c r="E408" s="4"/>
      <c r="F408" s="2"/>
      <c r="H408" s="5"/>
      <c r="I408" s="6"/>
      <c r="J408" s="8"/>
      <c r="K408" s="9"/>
      <c r="L408" s="9"/>
      <c r="M408" s="9"/>
      <c r="N408" s="9"/>
      <c r="O408" s="9"/>
    </row>
    <row r="409" spans="1:15" ht="12.75" customHeight="1" x14ac:dyDescent="0.25">
      <c r="A409" s="98"/>
      <c r="B409" s="2"/>
      <c r="E409" s="4"/>
      <c r="F409" s="2"/>
      <c r="H409" s="5"/>
      <c r="I409" s="6"/>
      <c r="J409" s="8"/>
      <c r="K409" s="9"/>
      <c r="L409" s="9"/>
      <c r="M409" s="9"/>
      <c r="N409" s="9"/>
      <c r="O409" s="9"/>
    </row>
    <row r="410" spans="1:15" ht="12.75" customHeight="1" x14ac:dyDescent="0.25">
      <c r="A410" s="98"/>
      <c r="B410" s="2"/>
      <c r="E410" s="4"/>
      <c r="F410" s="2"/>
      <c r="H410" s="5"/>
      <c r="I410" s="6"/>
      <c r="J410" s="8"/>
      <c r="K410" s="9"/>
      <c r="L410" s="9"/>
      <c r="M410" s="9"/>
      <c r="N410" s="9"/>
      <c r="O410" s="9"/>
    </row>
    <row r="411" spans="1:15" ht="12.75" customHeight="1" x14ac:dyDescent="0.25">
      <c r="A411" s="98"/>
      <c r="B411" s="2"/>
      <c r="E411" s="4"/>
      <c r="F411" s="2"/>
      <c r="H411" s="5"/>
      <c r="I411" s="6"/>
      <c r="J411" s="8"/>
      <c r="K411" s="9"/>
      <c r="L411" s="9"/>
      <c r="M411" s="9"/>
      <c r="N411" s="9"/>
      <c r="O411" s="9"/>
    </row>
    <row r="412" spans="1:15" ht="12.75" customHeight="1" x14ac:dyDescent="0.25">
      <c r="A412" s="98"/>
      <c r="B412" s="2"/>
      <c r="E412" s="4"/>
      <c r="F412" s="2"/>
      <c r="H412" s="5"/>
      <c r="I412" s="6"/>
      <c r="J412" s="8"/>
      <c r="K412" s="9"/>
      <c r="L412" s="9"/>
      <c r="M412" s="9"/>
      <c r="N412" s="9"/>
      <c r="O412" s="9"/>
    </row>
    <row r="413" spans="1:15" ht="12.75" customHeight="1" x14ac:dyDescent="0.25">
      <c r="A413" s="98"/>
      <c r="B413" s="2"/>
      <c r="E413" s="4"/>
      <c r="F413" s="2"/>
      <c r="H413" s="5"/>
      <c r="I413" s="6"/>
      <c r="J413" s="8"/>
      <c r="K413" s="9"/>
      <c r="L413" s="9"/>
      <c r="M413" s="9"/>
      <c r="N413" s="9"/>
      <c r="O413" s="9"/>
    </row>
    <row r="414" spans="1:15" ht="12.75" customHeight="1" x14ac:dyDescent="0.25">
      <c r="A414" s="98"/>
      <c r="B414" s="2"/>
      <c r="E414" s="4"/>
      <c r="F414" s="2"/>
      <c r="H414" s="5"/>
      <c r="I414" s="6"/>
      <c r="J414" s="8"/>
      <c r="K414" s="9"/>
      <c r="L414" s="9"/>
      <c r="M414" s="9"/>
      <c r="N414" s="9"/>
      <c r="O414" s="9"/>
    </row>
    <row r="415" spans="1:15" ht="12.75" customHeight="1" x14ac:dyDescent="0.25">
      <c r="A415" s="98"/>
      <c r="B415" s="2"/>
      <c r="E415" s="4"/>
      <c r="F415" s="2"/>
      <c r="H415" s="5"/>
      <c r="I415" s="6"/>
      <c r="J415" s="8"/>
      <c r="K415" s="9"/>
      <c r="L415" s="9"/>
      <c r="M415" s="9"/>
      <c r="N415" s="9"/>
      <c r="O415" s="9"/>
    </row>
    <row r="416" spans="1:15" ht="12.75" customHeight="1" x14ac:dyDescent="0.25">
      <c r="A416" s="98"/>
      <c r="B416" s="2"/>
      <c r="E416" s="4"/>
      <c r="F416" s="2"/>
      <c r="H416" s="5"/>
      <c r="I416" s="6"/>
      <c r="J416" s="8"/>
      <c r="K416" s="9"/>
      <c r="L416" s="9"/>
      <c r="M416" s="9"/>
      <c r="N416" s="9"/>
      <c r="O416" s="9"/>
    </row>
    <row r="417" spans="1:15" ht="12.75" customHeight="1" x14ac:dyDescent="0.25">
      <c r="A417" s="98"/>
      <c r="B417" s="2"/>
      <c r="E417" s="4"/>
      <c r="F417" s="2"/>
      <c r="H417" s="5"/>
      <c r="I417" s="6"/>
      <c r="J417" s="8"/>
      <c r="K417" s="9"/>
      <c r="L417" s="9"/>
      <c r="M417" s="9"/>
      <c r="N417" s="9"/>
      <c r="O417" s="9"/>
    </row>
    <row r="418" spans="1:15" ht="12.75" customHeight="1" x14ac:dyDescent="0.25">
      <c r="A418" s="98"/>
      <c r="B418" s="2"/>
      <c r="E418" s="4"/>
      <c r="F418" s="2"/>
      <c r="H418" s="5"/>
      <c r="I418" s="6"/>
      <c r="J418" s="8"/>
      <c r="K418" s="9"/>
      <c r="L418" s="9"/>
      <c r="M418" s="9"/>
      <c r="N418" s="9"/>
      <c r="O418" s="9"/>
    </row>
    <row r="419" spans="1:15" ht="12.75" customHeight="1" x14ac:dyDescent="0.25">
      <c r="A419" s="98"/>
      <c r="B419" s="2"/>
      <c r="E419" s="4"/>
      <c r="F419" s="2"/>
      <c r="H419" s="5"/>
      <c r="I419" s="6"/>
      <c r="J419" s="8"/>
      <c r="K419" s="9"/>
      <c r="L419" s="9"/>
      <c r="M419" s="9"/>
      <c r="N419" s="9"/>
      <c r="O419" s="9"/>
    </row>
    <row r="420" spans="1:15" ht="12.75" customHeight="1" x14ac:dyDescent="0.25">
      <c r="A420" s="98"/>
      <c r="B420" s="2"/>
      <c r="E420" s="4"/>
      <c r="F420" s="2"/>
      <c r="H420" s="5"/>
      <c r="I420" s="6"/>
      <c r="J420" s="8"/>
      <c r="K420" s="9"/>
      <c r="L420" s="9"/>
      <c r="M420" s="9"/>
      <c r="N420" s="9"/>
      <c r="O420" s="9"/>
    </row>
    <row r="421" spans="1:15" ht="12.75" customHeight="1" x14ac:dyDescent="0.25">
      <c r="A421" s="98"/>
      <c r="B421" s="2"/>
      <c r="E421" s="4"/>
      <c r="F421" s="2"/>
      <c r="H421" s="5"/>
      <c r="I421" s="6"/>
      <c r="J421" s="8"/>
      <c r="K421" s="9"/>
      <c r="L421" s="9"/>
      <c r="M421" s="9"/>
      <c r="N421" s="9"/>
      <c r="O421" s="9"/>
    </row>
    <row r="422" spans="1:15" ht="12.75" customHeight="1" x14ac:dyDescent="0.25">
      <c r="A422" s="98"/>
      <c r="B422" s="2"/>
      <c r="E422" s="4"/>
      <c r="F422" s="2"/>
      <c r="H422" s="5"/>
      <c r="I422" s="6"/>
      <c r="J422" s="8"/>
      <c r="K422" s="9"/>
      <c r="L422" s="9"/>
      <c r="M422" s="9"/>
      <c r="N422" s="9"/>
      <c r="O422" s="9"/>
    </row>
    <row r="423" spans="1:15" ht="12.75" customHeight="1" x14ac:dyDescent="0.25">
      <c r="A423" s="98"/>
      <c r="B423" s="2"/>
      <c r="E423" s="4"/>
      <c r="F423" s="2"/>
      <c r="H423" s="5"/>
      <c r="I423" s="6"/>
      <c r="J423" s="8"/>
      <c r="K423" s="9"/>
      <c r="L423" s="9"/>
      <c r="M423" s="9"/>
      <c r="N423" s="9"/>
      <c r="O423" s="9"/>
    </row>
    <row r="424" spans="1:15" ht="12.75" customHeight="1" x14ac:dyDescent="0.25">
      <c r="A424" s="98"/>
      <c r="B424" s="2"/>
      <c r="E424" s="4"/>
      <c r="F424" s="2"/>
      <c r="H424" s="5"/>
      <c r="I424" s="6"/>
      <c r="J424" s="8"/>
      <c r="K424" s="9"/>
      <c r="L424" s="9"/>
      <c r="M424" s="9"/>
      <c r="N424" s="9"/>
      <c r="O424" s="9"/>
    </row>
    <row r="425" spans="1:15" ht="12.75" customHeight="1" x14ac:dyDescent="0.25">
      <c r="A425" s="98"/>
      <c r="B425" s="2"/>
      <c r="E425" s="4"/>
      <c r="F425" s="2"/>
      <c r="H425" s="5"/>
      <c r="I425" s="6"/>
      <c r="J425" s="8"/>
      <c r="K425" s="9"/>
      <c r="L425" s="9"/>
      <c r="M425" s="9"/>
      <c r="N425" s="9"/>
      <c r="O425" s="9"/>
    </row>
    <row r="426" spans="1:15" ht="12.75" customHeight="1" x14ac:dyDescent="0.25">
      <c r="A426" s="98"/>
      <c r="B426" s="2"/>
      <c r="E426" s="4"/>
      <c r="F426" s="2"/>
      <c r="H426" s="5"/>
      <c r="I426" s="6"/>
      <c r="J426" s="8"/>
      <c r="K426" s="9"/>
      <c r="L426" s="9"/>
      <c r="M426" s="9"/>
      <c r="N426" s="9"/>
      <c r="O426" s="9"/>
    </row>
    <row r="427" spans="1:15" ht="12.75" customHeight="1" x14ac:dyDescent="0.25">
      <c r="A427" s="98"/>
      <c r="B427" s="2"/>
      <c r="E427" s="4"/>
      <c r="F427" s="2"/>
      <c r="H427" s="5"/>
      <c r="I427" s="6"/>
      <c r="J427" s="8"/>
      <c r="K427" s="9"/>
      <c r="L427" s="9"/>
      <c r="M427" s="9"/>
      <c r="N427" s="9"/>
      <c r="O427" s="9"/>
    </row>
    <row r="428" spans="1:15" ht="12.75" customHeight="1" x14ac:dyDescent="0.25">
      <c r="A428" s="98"/>
      <c r="B428" s="2"/>
      <c r="E428" s="4"/>
      <c r="F428" s="2"/>
      <c r="H428" s="5"/>
      <c r="I428" s="6"/>
      <c r="J428" s="8"/>
      <c r="K428" s="9"/>
      <c r="L428" s="9"/>
      <c r="M428" s="9"/>
      <c r="N428" s="9"/>
      <c r="O428" s="9"/>
    </row>
    <row r="429" spans="1:15" ht="12.75" customHeight="1" x14ac:dyDescent="0.25">
      <c r="A429" s="98"/>
      <c r="B429" s="2"/>
      <c r="E429" s="4"/>
      <c r="F429" s="2"/>
      <c r="H429" s="5"/>
      <c r="I429" s="6"/>
      <c r="J429" s="8"/>
      <c r="K429" s="9"/>
      <c r="L429" s="9"/>
      <c r="M429" s="9"/>
      <c r="N429" s="9"/>
      <c r="O429" s="9"/>
    </row>
    <row r="430" spans="1:15" ht="12.75" customHeight="1" x14ac:dyDescent="0.25">
      <c r="A430" s="98"/>
      <c r="B430" s="2"/>
      <c r="E430" s="4"/>
      <c r="F430" s="2"/>
      <c r="H430" s="5"/>
      <c r="I430" s="6"/>
      <c r="J430" s="8"/>
      <c r="K430" s="9"/>
      <c r="L430" s="9"/>
      <c r="M430" s="9"/>
      <c r="N430" s="9"/>
      <c r="O430" s="9"/>
    </row>
    <row r="431" spans="1:15" ht="12.75" customHeight="1" x14ac:dyDescent="0.25">
      <c r="A431" s="98"/>
      <c r="B431" s="2"/>
      <c r="E431" s="4"/>
      <c r="F431" s="2"/>
      <c r="H431" s="5"/>
      <c r="I431" s="6"/>
      <c r="J431" s="8"/>
      <c r="K431" s="9"/>
      <c r="L431" s="9"/>
      <c r="M431" s="9"/>
      <c r="N431" s="9"/>
      <c r="O431" s="9"/>
    </row>
    <row r="432" spans="1:15" ht="12.75" customHeight="1" x14ac:dyDescent="0.25">
      <c r="A432" s="98"/>
      <c r="B432" s="2"/>
      <c r="E432" s="4"/>
      <c r="F432" s="2"/>
      <c r="H432" s="5"/>
      <c r="I432" s="6"/>
      <c r="J432" s="8"/>
      <c r="K432" s="9"/>
      <c r="L432" s="9"/>
      <c r="M432" s="9"/>
      <c r="N432" s="9"/>
      <c r="O432" s="9"/>
    </row>
    <row r="433" spans="1:15" ht="12.75" customHeight="1" x14ac:dyDescent="0.25">
      <c r="A433" s="98"/>
      <c r="B433" s="2"/>
      <c r="E433" s="4"/>
      <c r="F433" s="2"/>
      <c r="H433" s="5"/>
      <c r="I433" s="6"/>
      <c r="J433" s="8"/>
      <c r="K433" s="9"/>
      <c r="L433" s="9"/>
      <c r="M433" s="9"/>
      <c r="N433" s="9"/>
      <c r="O433" s="9"/>
    </row>
    <row r="434" spans="1:15" ht="12.75" customHeight="1" x14ac:dyDescent="0.25">
      <c r="A434" s="98"/>
      <c r="B434" s="2"/>
      <c r="E434" s="4"/>
      <c r="F434" s="2"/>
      <c r="H434" s="5"/>
      <c r="I434" s="6"/>
      <c r="J434" s="8"/>
      <c r="K434" s="9"/>
      <c r="L434" s="9"/>
      <c r="M434" s="9"/>
      <c r="N434" s="9"/>
      <c r="O434" s="9"/>
    </row>
    <row r="435" spans="1:15" ht="12.75" customHeight="1" x14ac:dyDescent="0.25">
      <c r="A435" s="98"/>
      <c r="B435" s="2"/>
      <c r="E435" s="4"/>
      <c r="F435" s="2"/>
      <c r="H435" s="5"/>
      <c r="I435" s="6"/>
      <c r="J435" s="8"/>
      <c r="K435" s="9"/>
      <c r="L435" s="9"/>
      <c r="M435" s="9"/>
      <c r="N435" s="9"/>
      <c r="O435" s="9"/>
    </row>
    <row r="436" spans="1:15" ht="12.75" customHeight="1" x14ac:dyDescent="0.25">
      <c r="A436" s="98"/>
      <c r="B436" s="2"/>
      <c r="E436" s="4"/>
      <c r="F436" s="2"/>
      <c r="H436" s="5"/>
      <c r="I436" s="6"/>
      <c r="J436" s="8"/>
      <c r="K436" s="9"/>
      <c r="L436" s="9"/>
      <c r="M436" s="9"/>
      <c r="N436" s="9"/>
      <c r="O436" s="9"/>
    </row>
    <row r="437" spans="1:15" ht="12.75" customHeight="1" x14ac:dyDescent="0.25">
      <c r="A437" s="98"/>
      <c r="B437" s="2"/>
      <c r="E437" s="4"/>
      <c r="F437" s="2"/>
      <c r="H437" s="5"/>
      <c r="I437" s="6"/>
      <c r="J437" s="8"/>
      <c r="K437" s="9"/>
      <c r="L437" s="9"/>
      <c r="M437" s="9"/>
      <c r="N437" s="9"/>
      <c r="O437" s="9"/>
    </row>
    <row r="438" spans="1:15" ht="12.75" customHeight="1" x14ac:dyDescent="0.25">
      <c r="A438" s="98"/>
      <c r="B438" s="2"/>
      <c r="E438" s="4"/>
      <c r="F438" s="2"/>
      <c r="H438" s="5"/>
      <c r="I438" s="6"/>
      <c r="J438" s="8"/>
      <c r="K438" s="9"/>
      <c r="L438" s="9"/>
      <c r="M438" s="9"/>
      <c r="N438" s="9"/>
      <c r="O438" s="9"/>
    </row>
    <row r="439" spans="1:15" ht="12.75" customHeight="1" x14ac:dyDescent="0.25">
      <c r="A439" s="98"/>
      <c r="B439" s="2"/>
      <c r="E439" s="4"/>
      <c r="F439" s="2"/>
      <c r="H439" s="5"/>
      <c r="I439" s="6"/>
      <c r="J439" s="8"/>
      <c r="K439" s="9"/>
      <c r="L439" s="9"/>
      <c r="M439" s="9"/>
      <c r="N439" s="9"/>
      <c r="O439" s="9"/>
    </row>
    <row r="440" spans="1:15" ht="12.75" customHeight="1" x14ac:dyDescent="0.25">
      <c r="A440" s="98"/>
      <c r="B440" s="2"/>
      <c r="E440" s="4"/>
      <c r="F440" s="2"/>
      <c r="H440" s="5"/>
      <c r="I440" s="6"/>
      <c r="J440" s="8"/>
      <c r="K440" s="9"/>
      <c r="L440" s="9"/>
      <c r="M440" s="9"/>
      <c r="N440" s="9"/>
      <c r="O440" s="9"/>
    </row>
    <row r="441" spans="1:15" ht="12.75" customHeight="1" x14ac:dyDescent="0.25">
      <c r="A441" s="98"/>
      <c r="B441" s="2"/>
      <c r="E441" s="4"/>
      <c r="F441" s="2"/>
      <c r="H441" s="5"/>
      <c r="I441" s="6"/>
      <c r="J441" s="8"/>
      <c r="K441" s="9"/>
      <c r="L441" s="9"/>
      <c r="M441" s="9"/>
      <c r="N441" s="9"/>
      <c r="O441" s="9"/>
    </row>
    <row r="442" spans="1:15" ht="12.75" customHeight="1" x14ac:dyDescent="0.25">
      <c r="A442" s="98"/>
      <c r="B442" s="2"/>
      <c r="E442" s="4"/>
      <c r="F442" s="2"/>
      <c r="H442" s="5"/>
      <c r="I442" s="6"/>
      <c r="J442" s="8"/>
      <c r="K442" s="9"/>
      <c r="L442" s="9"/>
      <c r="M442" s="9"/>
      <c r="N442" s="9"/>
      <c r="O442" s="9"/>
    </row>
    <row r="443" spans="1:15" ht="12.75" customHeight="1" x14ac:dyDescent="0.25">
      <c r="A443" s="98"/>
      <c r="B443" s="2"/>
      <c r="E443" s="4"/>
      <c r="F443" s="2"/>
      <c r="H443" s="5"/>
      <c r="I443" s="6"/>
      <c r="J443" s="8"/>
      <c r="K443" s="9"/>
      <c r="L443" s="9"/>
      <c r="M443" s="9"/>
      <c r="N443" s="9"/>
      <c r="O443" s="9"/>
    </row>
    <row r="444" spans="1:15" ht="12.75" customHeight="1" x14ac:dyDescent="0.25">
      <c r="A444" s="98"/>
      <c r="B444" s="2"/>
      <c r="E444" s="4"/>
      <c r="F444" s="2"/>
      <c r="H444" s="5"/>
      <c r="I444" s="6"/>
      <c r="J444" s="8"/>
      <c r="K444" s="9"/>
      <c r="L444" s="9"/>
      <c r="M444" s="9"/>
      <c r="N444" s="9"/>
      <c r="O444" s="9"/>
    </row>
    <row r="445" spans="1:15" ht="12.75" customHeight="1" x14ac:dyDescent="0.25">
      <c r="A445" s="98"/>
      <c r="B445" s="2"/>
      <c r="E445" s="4"/>
      <c r="F445" s="2"/>
      <c r="H445" s="5"/>
      <c r="I445" s="6"/>
      <c r="J445" s="8"/>
      <c r="K445" s="9"/>
      <c r="L445" s="9"/>
      <c r="M445" s="9"/>
      <c r="N445" s="9"/>
      <c r="O445" s="9"/>
    </row>
    <row r="446" spans="1:15" ht="12.75" customHeight="1" x14ac:dyDescent="0.25">
      <c r="A446" s="98"/>
      <c r="B446" s="2"/>
      <c r="E446" s="4"/>
      <c r="F446" s="2"/>
      <c r="H446" s="5"/>
      <c r="I446" s="6"/>
      <c r="J446" s="8"/>
      <c r="K446" s="9"/>
      <c r="L446" s="9"/>
      <c r="M446" s="9"/>
      <c r="N446" s="9"/>
      <c r="O446" s="9"/>
    </row>
    <row r="447" spans="1:15" ht="12.75" customHeight="1" x14ac:dyDescent="0.25">
      <c r="A447" s="98"/>
      <c r="B447" s="2"/>
      <c r="E447" s="4"/>
      <c r="F447" s="2"/>
      <c r="H447" s="5"/>
      <c r="I447" s="6"/>
      <c r="J447" s="8"/>
      <c r="K447" s="9"/>
      <c r="L447" s="9"/>
      <c r="M447" s="9"/>
      <c r="N447" s="9"/>
      <c r="O447" s="9"/>
    </row>
    <row r="448" spans="1:15" ht="12.75" customHeight="1" x14ac:dyDescent="0.25">
      <c r="A448" s="98"/>
      <c r="B448" s="2"/>
      <c r="E448" s="4"/>
      <c r="F448" s="2"/>
      <c r="H448" s="5"/>
      <c r="I448" s="6"/>
      <c r="J448" s="8"/>
      <c r="K448" s="9"/>
      <c r="L448" s="9"/>
      <c r="M448" s="9"/>
      <c r="N448" s="9"/>
      <c r="O448" s="9"/>
    </row>
    <row r="449" spans="1:15" ht="12.75" customHeight="1" x14ac:dyDescent="0.25">
      <c r="A449" s="98"/>
      <c r="B449" s="2"/>
      <c r="E449" s="4"/>
      <c r="F449" s="2"/>
      <c r="H449" s="5"/>
      <c r="I449" s="6"/>
      <c r="J449" s="8"/>
      <c r="K449" s="9"/>
      <c r="L449" s="9"/>
      <c r="M449" s="9"/>
      <c r="N449" s="9"/>
      <c r="O449" s="9"/>
    </row>
    <row r="450" spans="1:15" ht="12.75" customHeight="1" x14ac:dyDescent="0.25">
      <c r="A450" s="98"/>
      <c r="B450" s="2"/>
      <c r="E450" s="4"/>
      <c r="F450" s="2"/>
      <c r="H450" s="5"/>
      <c r="I450" s="6"/>
      <c r="J450" s="8"/>
      <c r="K450" s="9"/>
      <c r="L450" s="9"/>
      <c r="M450" s="9"/>
      <c r="N450" s="9"/>
      <c r="O450" s="9"/>
    </row>
    <row r="451" spans="1:15" ht="12.75" customHeight="1" x14ac:dyDescent="0.25">
      <c r="A451" s="98"/>
      <c r="B451" s="2"/>
      <c r="E451" s="4"/>
      <c r="F451" s="2"/>
      <c r="H451" s="5"/>
      <c r="I451" s="6"/>
      <c r="J451" s="8"/>
      <c r="K451" s="9"/>
      <c r="L451" s="9"/>
      <c r="M451" s="9"/>
      <c r="N451" s="9"/>
      <c r="O451" s="9"/>
    </row>
    <row r="452" spans="1:15" ht="12.75" customHeight="1" x14ac:dyDescent="0.25">
      <c r="A452" s="98"/>
      <c r="B452" s="2"/>
      <c r="E452" s="4"/>
      <c r="F452" s="2"/>
      <c r="H452" s="5"/>
      <c r="I452" s="6"/>
      <c r="J452" s="8"/>
      <c r="K452" s="9"/>
      <c r="L452" s="9"/>
      <c r="M452" s="9"/>
      <c r="N452" s="9"/>
      <c r="O452" s="9"/>
    </row>
    <row r="453" spans="1:15" ht="12.75" customHeight="1" x14ac:dyDescent="0.25">
      <c r="A453" s="98"/>
      <c r="B453" s="2"/>
      <c r="E453" s="4"/>
      <c r="F453" s="2"/>
      <c r="H453" s="5"/>
      <c r="I453" s="6"/>
      <c r="J453" s="8"/>
      <c r="K453" s="9"/>
      <c r="L453" s="9"/>
      <c r="M453" s="9"/>
      <c r="N453" s="9"/>
      <c r="O453" s="9"/>
    </row>
    <row r="454" spans="1:15" ht="12.75" customHeight="1" x14ac:dyDescent="0.25">
      <c r="A454" s="98"/>
      <c r="B454" s="2"/>
      <c r="E454" s="4"/>
      <c r="F454" s="2"/>
      <c r="H454" s="5"/>
      <c r="I454" s="6"/>
      <c r="J454" s="8"/>
      <c r="K454" s="9"/>
      <c r="L454" s="9"/>
      <c r="M454" s="9"/>
      <c r="N454" s="9"/>
      <c r="O454" s="9"/>
    </row>
    <row r="455" spans="1:15" ht="12.75" customHeight="1" x14ac:dyDescent="0.25">
      <c r="A455" s="98"/>
      <c r="B455" s="2"/>
      <c r="E455" s="4"/>
      <c r="F455" s="2"/>
      <c r="H455" s="5"/>
      <c r="I455" s="6"/>
      <c r="J455" s="8"/>
      <c r="K455" s="9"/>
      <c r="L455" s="9"/>
      <c r="M455" s="9"/>
      <c r="N455" s="9"/>
      <c r="O455" s="9"/>
    </row>
    <row r="456" spans="1:15" ht="12.75" customHeight="1" x14ac:dyDescent="0.25">
      <c r="A456" s="98"/>
      <c r="B456" s="2"/>
      <c r="E456" s="4"/>
      <c r="F456" s="2"/>
      <c r="H456" s="5"/>
      <c r="I456" s="6"/>
      <c r="J456" s="8"/>
      <c r="K456" s="9"/>
      <c r="L456" s="9"/>
      <c r="M456" s="9"/>
      <c r="N456" s="9"/>
      <c r="O456" s="9"/>
    </row>
    <row r="457" spans="1:15" ht="12.75" customHeight="1" x14ac:dyDescent="0.25">
      <c r="A457" s="98"/>
      <c r="B457" s="2"/>
      <c r="E457" s="4"/>
      <c r="F457" s="2"/>
      <c r="H457" s="5"/>
      <c r="I457" s="6"/>
      <c r="J457" s="8"/>
      <c r="K457" s="9"/>
      <c r="L457" s="9"/>
      <c r="M457" s="9"/>
      <c r="N457" s="9"/>
      <c r="O457" s="9"/>
    </row>
    <row r="458" spans="1:15" ht="12.75" customHeight="1" x14ac:dyDescent="0.25">
      <c r="A458" s="98"/>
      <c r="B458" s="2"/>
      <c r="E458" s="4"/>
      <c r="F458" s="2"/>
      <c r="H458" s="5"/>
      <c r="I458" s="6"/>
      <c r="J458" s="8"/>
      <c r="K458" s="9"/>
      <c r="L458" s="9"/>
      <c r="M458" s="9"/>
      <c r="N458" s="9"/>
      <c r="O458" s="9"/>
    </row>
    <row r="459" spans="1:15" ht="12.75" customHeight="1" x14ac:dyDescent="0.25">
      <c r="A459" s="98"/>
      <c r="B459" s="2"/>
      <c r="E459" s="4"/>
      <c r="F459" s="2"/>
      <c r="H459" s="5"/>
      <c r="I459" s="6"/>
      <c r="J459" s="8"/>
      <c r="K459" s="9"/>
      <c r="L459" s="9"/>
      <c r="M459" s="9"/>
      <c r="N459" s="9"/>
      <c r="O459" s="9"/>
    </row>
    <row r="460" spans="1:15" ht="12.75" customHeight="1" x14ac:dyDescent="0.25">
      <c r="A460" s="98"/>
      <c r="B460" s="2"/>
      <c r="E460" s="4"/>
      <c r="F460" s="2"/>
      <c r="H460" s="5"/>
      <c r="I460" s="6"/>
      <c r="J460" s="8"/>
      <c r="K460" s="9"/>
      <c r="L460" s="9"/>
      <c r="M460" s="9"/>
      <c r="N460" s="9"/>
      <c r="O460" s="9"/>
    </row>
    <row r="461" spans="1:15" ht="12.75" customHeight="1" x14ac:dyDescent="0.25">
      <c r="A461" s="98"/>
      <c r="B461" s="2"/>
      <c r="E461" s="4"/>
      <c r="F461" s="2"/>
      <c r="H461" s="5"/>
      <c r="I461" s="6"/>
      <c r="J461" s="8"/>
      <c r="K461" s="9"/>
      <c r="L461" s="9"/>
      <c r="M461" s="9"/>
      <c r="N461" s="9"/>
      <c r="O461" s="9"/>
    </row>
    <row r="462" spans="1:15" ht="12.75" customHeight="1" x14ac:dyDescent="0.25">
      <c r="A462" s="98"/>
      <c r="B462" s="2"/>
      <c r="E462" s="4"/>
      <c r="F462" s="2"/>
      <c r="H462" s="5"/>
      <c r="I462" s="6"/>
      <c r="J462" s="8"/>
      <c r="K462" s="9"/>
      <c r="L462" s="9"/>
      <c r="M462" s="9"/>
      <c r="N462" s="9"/>
      <c r="O462" s="9"/>
    </row>
    <row r="463" spans="1:15" ht="12.75" customHeight="1" x14ac:dyDescent="0.25">
      <c r="A463" s="98"/>
      <c r="B463" s="2"/>
      <c r="E463" s="4"/>
      <c r="F463" s="2"/>
      <c r="H463" s="5"/>
      <c r="I463" s="6"/>
      <c r="J463" s="8"/>
      <c r="K463" s="9"/>
      <c r="L463" s="9"/>
      <c r="M463" s="9"/>
      <c r="N463" s="9"/>
      <c r="O463" s="9"/>
    </row>
    <row r="464" spans="1:15" ht="12.75" customHeight="1" x14ac:dyDescent="0.25">
      <c r="A464" s="98"/>
      <c r="B464" s="2"/>
      <c r="E464" s="4"/>
      <c r="F464" s="2"/>
      <c r="H464" s="5"/>
      <c r="I464" s="6"/>
      <c r="J464" s="8"/>
      <c r="K464" s="9"/>
      <c r="L464" s="9"/>
      <c r="M464" s="9"/>
      <c r="N464" s="9"/>
      <c r="O464" s="9"/>
    </row>
    <row r="465" spans="1:15" ht="12.75" customHeight="1" x14ac:dyDescent="0.25">
      <c r="A465" s="98"/>
      <c r="B465" s="2"/>
      <c r="E465" s="4"/>
      <c r="F465" s="2"/>
      <c r="H465" s="5"/>
      <c r="I465" s="6"/>
      <c r="J465" s="8"/>
      <c r="K465" s="9"/>
      <c r="L465" s="9"/>
      <c r="M465" s="9"/>
      <c r="N465" s="9"/>
      <c r="O465" s="9"/>
    </row>
    <row r="466" spans="1:15" ht="12.75" customHeight="1" x14ac:dyDescent="0.25">
      <c r="A466" s="98"/>
      <c r="B466" s="2"/>
      <c r="E466" s="4"/>
      <c r="F466" s="2"/>
      <c r="H466" s="5"/>
      <c r="I466" s="6"/>
      <c r="J466" s="8"/>
      <c r="K466" s="9"/>
      <c r="L466" s="9"/>
      <c r="M466" s="9"/>
      <c r="N466" s="9"/>
      <c r="O466" s="9"/>
    </row>
    <row r="467" spans="1:15" ht="12.75" customHeight="1" x14ac:dyDescent="0.25">
      <c r="A467" s="98"/>
      <c r="B467" s="2"/>
      <c r="E467" s="4"/>
      <c r="F467" s="2"/>
      <c r="H467" s="5"/>
      <c r="I467" s="6"/>
      <c r="J467" s="8"/>
      <c r="K467" s="9"/>
      <c r="L467" s="9"/>
      <c r="M467" s="9"/>
      <c r="N467" s="9"/>
      <c r="O467" s="9"/>
    </row>
    <row r="468" spans="1:15" ht="12.75" customHeight="1" x14ac:dyDescent="0.25">
      <c r="A468" s="98"/>
      <c r="B468" s="2"/>
      <c r="E468" s="4"/>
      <c r="F468" s="2"/>
      <c r="H468" s="5"/>
      <c r="I468" s="6"/>
      <c r="J468" s="8"/>
      <c r="K468" s="9"/>
      <c r="L468" s="9"/>
      <c r="M468" s="9"/>
      <c r="N468" s="9"/>
      <c r="O468" s="9"/>
    </row>
    <row r="469" spans="1:15" ht="12.75" customHeight="1" x14ac:dyDescent="0.25">
      <c r="A469" s="98"/>
      <c r="B469" s="2"/>
      <c r="E469" s="4"/>
      <c r="F469" s="2"/>
      <c r="H469" s="5"/>
      <c r="I469" s="6"/>
      <c r="J469" s="8"/>
      <c r="K469" s="9"/>
      <c r="L469" s="9"/>
      <c r="M469" s="9"/>
      <c r="N469" s="9"/>
      <c r="O469" s="9"/>
    </row>
    <row r="470" spans="1:15" ht="12.75" customHeight="1" x14ac:dyDescent="0.25">
      <c r="A470" s="98"/>
      <c r="B470" s="2"/>
      <c r="E470" s="4"/>
      <c r="F470" s="2"/>
      <c r="H470" s="5"/>
      <c r="I470" s="6"/>
      <c r="J470" s="8"/>
      <c r="K470" s="9"/>
      <c r="L470" s="9"/>
      <c r="M470" s="9"/>
      <c r="N470" s="9"/>
      <c r="O470" s="9"/>
    </row>
    <row r="471" spans="1:15" ht="12.75" customHeight="1" x14ac:dyDescent="0.25">
      <c r="A471" s="98"/>
      <c r="B471" s="2"/>
      <c r="E471" s="4"/>
      <c r="F471" s="2"/>
      <c r="H471" s="5"/>
      <c r="I471" s="6"/>
      <c r="J471" s="8"/>
      <c r="K471" s="9"/>
      <c r="L471" s="9"/>
      <c r="M471" s="9"/>
      <c r="N471" s="9"/>
      <c r="O471" s="9"/>
    </row>
    <row r="472" spans="1:15" ht="12.75" customHeight="1" x14ac:dyDescent="0.25">
      <c r="A472" s="98"/>
      <c r="B472" s="2"/>
      <c r="E472" s="4"/>
      <c r="F472" s="2"/>
      <c r="H472" s="5"/>
      <c r="I472" s="6"/>
      <c r="J472" s="8"/>
      <c r="K472" s="9"/>
      <c r="L472" s="9"/>
      <c r="M472" s="9"/>
      <c r="N472" s="9"/>
      <c r="O472" s="9"/>
    </row>
    <row r="473" spans="1:15" ht="12.75" customHeight="1" x14ac:dyDescent="0.25">
      <c r="A473" s="98"/>
      <c r="B473" s="2"/>
      <c r="E473" s="4"/>
      <c r="F473" s="2"/>
      <c r="H473" s="5"/>
      <c r="I473" s="6"/>
      <c r="J473" s="8"/>
      <c r="K473" s="9"/>
      <c r="L473" s="9"/>
      <c r="M473" s="9"/>
      <c r="N473" s="9"/>
      <c r="O473" s="9"/>
    </row>
    <row r="474" spans="1:15" ht="12.75" customHeight="1" x14ac:dyDescent="0.25">
      <c r="A474" s="98"/>
      <c r="B474" s="2"/>
      <c r="E474" s="4"/>
      <c r="F474" s="2"/>
      <c r="H474" s="5"/>
      <c r="I474" s="6"/>
      <c r="J474" s="8"/>
      <c r="K474" s="9"/>
      <c r="L474" s="9"/>
      <c r="M474" s="9"/>
      <c r="N474" s="9"/>
      <c r="O474" s="9"/>
    </row>
    <row r="475" spans="1:15" ht="12.75" customHeight="1" x14ac:dyDescent="0.25">
      <c r="A475" s="98"/>
      <c r="B475" s="2"/>
      <c r="E475" s="4"/>
      <c r="F475" s="2"/>
      <c r="H475" s="5"/>
      <c r="I475" s="6"/>
      <c r="J475" s="8"/>
      <c r="K475" s="9"/>
      <c r="L475" s="9"/>
      <c r="M475" s="9"/>
      <c r="N475" s="9"/>
      <c r="O475" s="9"/>
    </row>
    <row r="476" spans="1:15" ht="12.75" customHeight="1" x14ac:dyDescent="0.25">
      <c r="A476" s="98"/>
      <c r="B476" s="2"/>
      <c r="E476" s="4"/>
      <c r="F476" s="2"/>
      <c r="H476" s="5"/>
      <c r="I476" s="6"/>
      <c r="J476" s="8"/>
      <c r="K476" s="9"/>
      <c r="L476" s="9"/>
      <c r="M476" s="9"/>
      <c r="N476" s="9"/>
      <c r="O476" s="9"/>
    </row>
    <row r="477" spans="1:15" ht="12.75" customHeight="1" x14ac:dyDescent="0.25">
      <c r="A477" s="98"/>
      <c r="B477" s="2"/>
      <c r="E477" s="4"/>
      <c r="F477" s="2"/>
      <c r="H477" s="5"/>
      <c r="I477" s="6"/>
      <c r="J477" s="8"/>
      <c r="K477" s="9"/>
      <c r="L477" s="9"/>
      <c r="M477" s="9"/>
      <c r="N477" s="9"/>
      <c r="O477" s="9"/>
    </row>
    <row r="478" spans="1:15" ht="12.75" customHeight="1" x14ac:dyDescent="0.25">
      <c r="A478" s="98"/>
      <c r="B478" s="2"/>
      <c r="E478" s="4"/>
      <c r="F478" s="2"/>
      <c r="H478" s="5"/>
      <c r="I478" s="6"/>
      <c r="J478" s="8"/>
      <c r="K478" s="9"/>
      <c r="L478" s="9"/>
      <c r="M478" s="9"/>
      <c r="N478" s="9"/>
      <c r="O478" s="9"/>
    </row>
    <row r="479" spans="1:15" ht="12.75" customHeight="1" x14ac:dyDescent="0.25">
      <c r="A479" s="98"/>
      <c r="B479" s="2"/>
      <c r="E479" s="4"/>
      <c r="F479" s="2"/>
      <c r="H479" s="5"/>
      <c r="I479" s="6"/>
      <c r="J479" s="8"/>
      <c r="K479" s="9"/>
      <c r="L479" s="9"/>
      <c r="M479" s="9"/>
      <c r="N479" s="9"/>
      <c r="O479" s="9"/>
    </row>
    <row r="480" spans="1:15" ht="12.75" customHeight="1" x14ac:dyDescent="0.25">
      <c r="A480" s="98"/>
      <c r="B480" s="2"/>
      <c r="E480" s="4"/>
      <c r="F480" s="2"/>
      <c r="H480" s="5"/>
      <c r="I480" s="6"/>
      <c r="J480" s="8"/>
      <c r="K480" s="9"/>
      <c r="L480" s="9"/>
      <c r="M480" s="9"/>
      <c r="N480" s="9"/>
      <c r="O480" s="9"/>
    </row>
    <row r="481" spans="1:15" ht="12.75" customHeight="1" x14ac:dyDescent="0.25">
      <c r="A481" s="98"/>
      <c r="B481" s="2"/>
      <c r="E481" s="4"/>
      <c r="F481" s="2"/>
      <c r="H481" s="5"/>
      <c r="I481" s="6"/>
      <c r="J481" s="8"/>
      <c r="K481" s="9"/>
      <c r="L481" s="9"/>
      <c r="M481" s="9"/>
      <c r="N481" s="9"/>
      <c r="O481" s="9"/>
    </row>
    <row r="482" spans="1:15" ht="12.75" customHeight="1" x14ac:dyDescent="0.25">
      <c r="A482" s="98"/>
      <c r="B482" s="2"/>
      <c r="E482" s="4"/>
      <c r="F482" s="2"/>
      <c r="H482" s="5"/>
      <c r="I482" s="6"/>
      <c r="J482" s="8"/>
      <c r="K482" s="9"/>
      <c r="L482" s="9"/>
      <c r="M482" s="9"/>
      <c r="N482" s="9"/>
      <c r="O482" s="9"/>
    </row>
    <row r="483" spans="1:15" ht="12.75" customHeight="1" x14ac:dyDescent="0.25">
      <c r="A483" s="98"/>
      <c r="B483" s="2"/>
      <c r="E483" s="4"/>
      <c r="F483" s="2"/>
      <c r="H483" s="5"/>
      <c r="I483" s="6"/>
      <c r="J483" s="8"/>
      <c r="K483" s="9"/>
      <c r="L483" s="9"/>
      <c r="M483" s="9"/>
      <c r="N483" s="9"/>
      <c r="O483" s="9"/>
    </row>
    <row r="484" spans="1:15" ht="12.75" customHeight="1" x14ac:dyDescent="0.25">
      <c r="A484" s="98"/>
      <c r="B484" s="2"/>
      <c r="E484" s="4"/>
      <c r="F484" s="2"/>
      <c r="H484" s="5"/>
      <c r="I484" s="6"/>
      <c r="J484" s="8"/>
      <c r="K484" s="9"/>
      <c r="L484" s="9"/>
      <c r="M484" s="9"/>
      <c r="N484" s="9"/>
      <c r="O484" s="9"/>
    </row>
    <row r="485" spans="1:15" ht="12.75" customHeight="1" x14ac:dyDescent="0.25">
      <c r="A485" s="98"/>
      <c r="B485" s="2"/>
      <c r="E485" s="4"/>
      <c r="F485" s="2"/>
      <c r="H485" s="5"/>
      <c r="I485" s="6"/>
      <c r="J485" s="8"/>
      <c r="K485" s="9"/>
      <c r="L485" s="9"/>
      <c r="M485" s="9"/>
      <c r="N485" s="9"/>
      <c r="O485" s="9"/>
    </row>
    <row r="486" spans="1:15" ht="12.75" customHeight="1" x14ac:dyDescent="0.25">
      <c r="A486" s="98"/>
      <c r="B486" s="2"/>
      <c r="E486" s="4"/>
      <c r="F486" s="2"/>
      <c r="H486" s="5"/>
      <c r="I486" s="6"/>
      <c r="J486" s="8"/>
      <c r="K486" s="9"/>
      <c r="L486" s="9"/>
      <c r="M486" s="9"/>
      <c r="N486" s="9"/>
      <c r="O486" s="9"/>
    </row>
    <row r="487" spans="1:15" ht="12.75" customHeight="1" x14ac:dyDescent="0.25">
      <c r="A487" s="98"/>
      <c r="B487" s="2"/>
      <c r="E487" s="4"/>
      <c r="F487" s="2"/>
      <c r="H487" s="5"/>
      <c r="I487" s="6"/>
      <c r="J487" s="8"/>
      <c r="K487" s="9"/>
      <c r="L487" s="9"/>
      <c r="M487" s="9"/>
      <c r="N487" s="9"/>
      <c r="O487" s="9"/>
    </row>
    <row r="488" spans="1:15" ht="12.75" customHeight="1" x14ac:dyDescent="0.25">
      <c r="A488" s="98"/>
      <c r="B488" s="2"/>
      <c r="E488" s="4"/>
      <c r="F488" s="2"/>
      <c r="H488" s="5"/>
      <c r="I488" s="6"/>
      <c r="J488" s="8"/>
      <c r="K488" s="9"/>
      <c r="L488" s="9"/>
      <c r="M488" s="9"/>
      <c r="N488" s="9"/>
      <c r="O488" s="9"/>
    </row>
    <row r="489" spans="1:15" ht="12.75" customHeight="1" x14ac:dyDescent="0.25">
      <c r="A489" s="98"/>
      <c r="B489" s="2"/>
      <c r="E489" s="4"/>
      <c r="F489" s="2"/>
      <c r="H489" s="5"/>
      <c r="I489" s="6"/>
      <c r="J489" s="8"/>
      <c r="K489" s="9"/>
      <c r="L489" s="9"/>
      <c r="M489" s="9"/>
      <c r="N489" s="9"/>
      <c r="O489" s="9"/>
    </row>
    <row r="490" spans="1:15" ht="12.75" customHeight="1" x14ac:dyDescent="0.25">
      <c r="A490" s="98"/>
      <c r="B490" s="2"/>
      <c r="E490" s="4"/>
      <c r="F490" s="2"/>
      <c r="H490" s="5"/>
      <c r="I490" s="6"/>
      <c r="J490" s="8"/>
      <c r="K490" s="9"/>
      <c r="L490" s="9"/>
      <c r="M490" s="9"/>
      <c r="N490" s="9"/>
      <c r="O490" s="9"/>
    </row>
    <row r="491" spans="1:15" ht="12.75" customHeight="1" x14ac:dyDescent="0.25">
      <c r="A491" s="98"/>
      <c r="B491" s="2"/>
      <c r="E491" s="4"/>
      <c r="F491" s="2"/>
      <c r="H491" s="5"/>
      <c r="I491" s="6"/>
      <c r="J491" s="8"/>
      <c r="K491" s="9"/>
      <c r="L491" s="9"/>
      <c r="M491" s="9"/>
      <c r="N491" s="9"/>
      <c r="O491" s="9"/>
    </row>
    <row r="492" spans="1:15" ht="12.75" customHeight="1" x14ac:dyDescent="0.25">
      <c r="A492" s="98"/>
      <c r="B492" s="2"/>
      <c r="E492" s="4"/>
      <c r="F492" s="2"/>
      <c r="H492" s="5"/>
      <c r="I492" s="6"/>
      <c r="J492" s="8"/>
      <c r="K492" s="9"/>
      <c r="L492" s="9"/>
      <c r="M492" s="9"/>
      <c r="N492" s="9"/>
      <c r="O492" s="9"/>
    </row>
    <row r="493" spans="1:15" ht="12.75" customHeight="1" x14ac:dyDescent="0.25">
      <c r="A493" s="98"/>
      <c r="B493" s="2"/>
      <c r="E493" s="4"/>
      <c r="F493" s="2"/>
      <c r="H493" s="5"/>
      <c r="I493" s="6"/>
      <c r="J493" s="8"/>
      <c r="K493" s="9"/>
      <c r="L493" s="9"/>
      <c r="M493" s="9"/>
      <c r="N493" s="9"/>
      <c r="O493" s="9"/>
    </row>
    <row r="494" spans="1:15" ht="12.75" customHeight="1" x14ac:dyDescent="0.25">
      <c r="A494" s="98"/>
      <c r="B494" s="2"/>
      <c r="E494" s="4"/>
      <c r="F494" s="2"/>
      <c r="H494" s="5"/>
      <c r="I494" s="6"/>
      <c r="J494" s="8"/>
      <c r="K494" s="9"/>
      <c r="L494" s="9"/>
      <c r="M494" s="9"/>
      <c r="N494" s="9"/>
      <c r="O494" s="9"/>
    </row>
    <row r="495" spans="1:15" ht="12.75" customHeight="1" x14ac:dyDescent="0.25">
      <c r="A495" s="98"/>
      <c r="B495" s="2"/>
      <c r="E495" s="4"/>
      <c r="F495" s="2"/>
      <c r="H495" s="5"/>
      <c r="I495" s="6"/>
      <c r="J495" s="8"/>
      <c r="K495" s="9"/>
      <c r="L495" s="9"/>
      <c r="M495" s="9"/>
      <c r="N495" s="9"/>
      <c r="O495" s="9"/>
    </row>
    <row r="496" spans="1:15" ht="12.75" customHeight="1" x14ac:dyDescent="0.25">
      <c r="A496" s="98"/>
      <c r="B496" s="2"/>
      <c r="E496" s="4"/>
      <c r="F496" s="2"/>
      <c r="H496" s="5"/>
      <c r="I496" s="6"/>
      <c r="J496" s="8"/>
      <c r="K496" s="9"/>
      <c r="L496" s="9"/>
      <c r="M496" s="9"/>
      <c r="N496" s="9"/>
      <c r="O496" s="9"/>
    </row>
    <row r="497" spans="1:15" ht="12.75" customHeight="1" x14ac:dyDescent="0.25">
      <c r="A497" s="98"/>
      <c r="B497" s="2"/>
      <c r="E497" s="4"/>
      <c r="F497" s="2"/>
      <c r="H497" s="5"/>
      <c r="I497" s="6"/>
      <c r="J497" s="8"/>
      <c r="K497" s="9"/>
      <c r="L497" s="9"/>
      <c r="M497" s="9"/>
      <c r="N497" s="9"/>
      <c r="O497" s="9"/>
    </row>
    <row r="498" spans="1:15" ht="12.75" customHeight="1" x14ac:dyDescent="0.25">
      <c r="A498" s="98"/>
      <c r="B498" s="2"/>
      <c r="E498" s="4"/>
      <c r="F498" s="2"/>
      <c r="H498" s="5"/>
      <c r="I498" s="6"/>
      <c r="J498" s="8"/>
      <c r="K498" s="9"/>
      <c r="L498" s="9"/>
      <c r="M498" s="9"/>
      <c r="N498" s="9"/>
      <c r="O498" s="9"/>
    </row>
    <row r="499" spans="1:15" ht="12.75" customHeight="1" x14ac:dyDescent="0.25">
      <c r="A499" s="98"/>
      <c r="B499" s="2"/>
      <c r="E499" s="4"/>
      <c r="F499" s="2"/>
      <c r="H499" s="5"/>
      <c r="I499" s="6"/>
      <c r="J499" s="8"/>
      <c r="K499" s="9"/>
      <c r="L499" s="9"/>
      <c r="M499" s="9"/>
      <c r="N499" s="9"/>
      <c r="O499" s="9"/>
    </row>
    <row r="500" spans="1:15" ht="12.75" customHeight="1" x14ac:dyDescent="0.25">
      <c r="A500" s="98"/>
      <c r="B500" s="2"/>
      <c r="E500" s="4"/>
      <c r="F500" s="2"/>
      <c r="H500" s="5"/>
      <c r="I500" s="6"/>
      <c r="J500" s="8"/>
      <c r="K500" s="9"/>
      <c r="L500" s="9"/>
      <c r="M500" s="9"/>
      <c r="N500" s="9"/>
      <c r="O500" s="9"/>
    </row>
    <row r="501" spans="1:15" ht="12.75" customHeight="1" x14ac:dyDescent="0.25">
      <c r="A501" s="98"/>
      <c r="B501" s="2"/>
      <c r="E501" s="4"/>
      <c r="F501" s="2"/>
      <c r="H501" s="5"/>
      <c r="I501" s="6"/>
      <c r="J501" s="8"/>
      <c r="K501" s="9"/>
      <c r="L501" s="9"/>
      <c r="M501" s="9"/>
      <c r="N501" s="9"/>
      <c r="O501" s="9"/>
    </row>
    <row r="502" spans="1:15" ht="12.75" customHeight="1" x14ac:dyDescent="0.25">
      <c r="A502" s="98"/>
      <c r="B502" s="2"/>
      <c r="E502" s="4"/>
      <c r="F502" s="2"/>
      <c r="H502" s="5"/>
      <c r="I502" s="6"/>
      <c r="J502" s="8"/>
      <c r="K502" s="9"/>
      <c r="L502" s="9"/>
      <c r="M502" s="9"/>
      <c r="N502" s="9"/>
      <c r="O502" s="9"/>
    </row>
    <row r="503" spans="1:15" ht="12.75" customHeight="1" x14ac:dyDescent="0.25">
      <c r="A503" s="98"/>
      <c r="B503" s="2"/>
      <c r="E503" s="4"/>
      <c r="F503" s="2"/>
      <c r="H503" s="5"/>
      <c r="I503" s="6"/>
      <c r="J503" s="8"/>
      <c r="K503" s="9"/>
      <c r="L503" s="9"/>
      <c r="M503" s="9"/>
      <c r="N503" s="9"/>
      <c r="O503" s="9"/>
    </row>
    <row r="504" spans="1:15" ht="12.75" customHeight="1" x14ac:dyDescent="0.25">
      <c r="A504" s="98"/>
      <c r="B504" s="2"/>
      <c r="E504" s="4"/>
      <c r="F504" s="2"/>
      <c r="H504" s="5"/>
      <c r="I504" s="6"/>
      <c r="J504" s="8"/>
      <c r="K504" s="9"/>
      <c r="L504" s="9"/>
      <c r="M504" s="9"/>
      <c r="N504" s="9"/>
      <c r="O504" s="9"/>
    </row>
    <row r="505" spans="1:15" ht="12.75" customHeight="1" x14ac:dyDescent="0.25">
      <c r="A505" s="98"/>
      <c r="B505" s="2"/>
      <c r="E505" s="4"/>
      <c r="F505" s="2"/>
      <c r="H505" s="5"/>
      <c r="I505" s="6"/>
      <c r="J505" s="8"/>
      <c r="K505" s="9"/>
      <c r="L505" s="9"/>
      <c r="M505" s="9"/>
      <c r="N505" s="9"/>
      <c r="O505" s="9"/>
    </row>
    <row r="506" spans="1:15" ht="12.75" customHeight="1" x14ac:dyDescent="0.25">
      <c r="A506" s="98"/>
      <c r="B506" s="2"/>
      <c r="E506" s="4"/>
      <c r="F506" s="2"/>
      <c r="H506" s="5"/>
      <c r="I506" s="6"/>
      <c r="J506" s="8"/>
      <c r="K506" s="9"/>
      <c r="L506" s="9"/>
      <c r="M506" s="9"/>
      <c r="N506" s="9"/>
      <c r="O506" s="9"/>
    </row>
    <row r="507" spans="1:15" ht="12.75" customHeight="1" x14ac:dyDescent="0.25">
      <c r="A507" s="98"/>
      <c r="B507" s="2"/>
      <c r="E507" s="4"/>
      <c r="F507" s="2"/>
      <c r="H507" s="5"/>
      <c r="I507" s="6"/>
      <c r="J507" s="8"/>
      <c r="K507" s="9"/>
      <c r="L507" s="9"/>
      <c r="M507" s="9"/>
      <c r="N507" s="9"/>
      <c r="O507" s="9"/>
    </row>
    <row r="508" spans="1:15" ht="12.75" customHeight="1" x14ac:dyDescent="0.25">
      <c r="A508" s="98"/>
      <c r="B508" s="2"/>
      <c r="E508" s="4"/>
      <c r="F508" s="2"/>
      <c r="H508" s="5"/>
      <c r="I508" s="6"/>
      <c r="J508" s="8"/>
      <c r="K508" s="9"/>
      <c r="L508" s="9"/>
      <c r="M508" s="9"/>
      <c r="N508" s="9"/>
      <c r="O508" s="9"/>
    </row>
    <row r="509" spans="1:15" ht="12.75" customHeight="1" x14ac:dyDescent="0.25">
      <c r="A509" s="98"/>
      <c r="B509" s="2"/>
      <c r="E509" s="4"/>
      <c r="F509" s="2"/>
      <c r="H509" s="5"/>
      <c r="I509" s="6"/>
      <c r="J509" s="8"/>
      <c r="K509" s="9"/>
      <c r="L509" s="9"/>
      <c r="M509" s="9"/>
      <c r="N509" s="9"/>
      <c r="O509" s="9"/>
    </row>
    <row r="510" spans="1:15" ht="12.75" customHeight="1" x14ac:dyDescent="0.25">
      <c r="A510" s="98"/>
      <c r="B510" s="2"/>
      <c r="E510" s="4"/>
      <c r="F510" s="2"/>
      <c r="H510" s="5"/>
      <c r="I510" s="6"/>
      <c r="J510" s="8"/>
      <c r="K510" s="9"/>
      <c r="L510" s="9"/>
      <c r="M510" s="9"/>
      <c r="N510" s="9"/>
      <c r="O510" s="9"/>
    </row>
    <row r="511" spans="1:15" ht="12.75" customHeight="1" x14ac:dyDescent="0.25">
      <c r="A511" s="98"/>
      <c r="B511" s="2"/>
      <c r="E511" s="4"/>
      <c r="F511" s="2"/>
      <c r="H511" s="5"/>
      <c r="I511" s="6"/>
      <c r="J511" s="8"/>
      <c r="K511" s="9"/>
      <c r="L511" s="9"/>
      <c r="M511" s="9"/>
      <c r="N511" s="9"/>
      <c r="O511" s="9"/>
    </row>
    <row r="512" spans="1:15" ht="12.75" customHeight="1" x14ac:dyDescent="0.25">
      <c r="A512" s="98"/>
      <c r="B512" s="2"/>
      <c r="E512" s="4"/>
      <c r="F512" s="2"/>
      <c r="H512" s="5"/>
      <c r="I512" s="6"/>
      <c r="J512" s="8"/>
      <c r="K512" s="9"/>
      <c r="L512" s="9"/>
      <c r="M512" s="9"/>
      <c r="N512" s="9"/>
      <c r="O512" s="9"/>
    </row>
    <row r="513" spans="1:15" ht="12.75" customHeight="1" x14ac:dyDescent="0.25">
      <c r="A513" s="98"/>
      <c r="B513" s="2"/>
      <c r="E513" s="4"/>
      <c r="F513" s="2"/>
      <c r="H513" s="5"/>
      <c r="I513" s="6"/>
      <c r="J513" s="8"/>
      <c r="K513" s="9"/>
      <c r="L513" s="9"/>
      <c r="M513" s="9"/>
      <c r="N513" s="9"/>
      <c r="O513" s="9"/>
    </row>
    <row r="514" spans="1:15" ht="12.75" customHeight="1" x14ac:dyDescent="0.25">
      <c r="A514" s="98"/>
      <c r="B514" s="2"/>
      <c r="E514" s="4"/>
      <c r="F514" s="2"/>
      <c r="H514" s="5"/>
      <c r="I514" s="6"/>
      <c r="J514" s="8"/>
      <c r="K514" s="9"/>
      <c r="L514" s="9"/>
      <c r="M514" s="9"/>
      <c r="N514" s="9"/>
      <c r="O514" s="9"/>
    </row>
    <row r="515" spans="1:15" ht="12.75" customHeight="1" x14ac:dyDescent="0.25">
      <c r="A515" s="98"/>
      <c r="B515" s="2"/>
      <c r="E515" s="4"/>
      <c r="F515" s="2"/>
      <c r="H515" s="5"/>
      <c r="I515" s="6"/>
      <c r="J515" s="8"/>
      <c r="K515" s="9"/>
      <c r="L515" s="9"/>
      <c r="M515" s="9"/>
      <c r="N515" s="9"/>
      <c r="O515" s="9"/>
    </row>
    <row r="516" spans="1:15" ht="12.75" customHeight="1" x14ac:dyDescent="0.25">
      <c r="A516" s="98"/>
      <c r="B516" s="2"/>
      <c r="E516" s="4"/>
      <c r="F516" s="2"/>
      <c r="H516" s="5"/>
      <c r="I516" s="6"/>
      <c r="J516" s="8"/>
      <c r="K516" s="9"/>
      <c r="L516" s="9"/>
      <c r="M516" s="9"/>
      <c r="N516" s="9"/>
      <c r="O516" s="9"/>
    </row>
    <row r="517" spans="1:15" ht="12.75" customHeight="1" x14ac:dyDescent="0.25">
      <c r="A517" s="98"/>
      <c r="B517" s="2"/>
      <c r="E517" s="4"/>
      <c r="F517" s="2"/>
      <c r="H517" s="5"/>
      <c r="I517" s="6"/>
      <c r="J517" s="8"/>
      <c r="K517" s="9"/>
      <c r="L517" s="9"/>
      <c r="M517" s="9"/>
      <c r="N517" s="9"/>
      <c r="O517" s="9"/>
    </row>
    <row r="518" spans="1:15" ht="12.75" customHeight="1" x14ac:dyDescent="0.25">
      <c r="A518" s="98"/>
      <c r="B518" s="2"/>
      <c r="E518" s="4"/>
      <c r="F518" s="2"/>
      <c r="H518" s="5"/>
      <c r="I518" s="6"/>
      <c r="J518" s="8"/>
      <c r="K518" s="9"/>
      <c r="L518" s="9"/>
      <c r="M518" s="9"/>
      <c r="N518" s="9"/>
      <c r="O518" s="9"/>
    </row>
    <row r="519" spans="1:15" ht="12.75" customHeight="1" x14ac:dyDescent="0.25">
      <c r="A519" s="98"/>
      <c r="B519" s="2"/>
      <c r="E519" s="4"/>
      <c r="F519" s="2"/>
      <c r="H519" s="5"/>
      <c r="I519" s="6"/>
      <c r="J519" s="8"/>
      <c r="K519" s="9"/>
      <c r="L519" s="9"/>
      <c r="M519" s="9"/>
      <c r="N519" s="9"/>
      <c r="O519" s="9"/>
    </row>
    <row r="520" spans="1:15" ht="12.75" customHeight="1" x14ac:dyDescent="0.25">
      <c r="A520" s="98"/>
      <c r="B520" s="2"/>
      <c r="E520" s="4"/>
      <c r="F520" s="2"/>
      <c r="H520" s="5"/>
      <c r="I520" s="6"/>
      <c r="J520" s="8"/>
      <c r="K520" s="9"/>
      <c r="L520" s="9"/>
      <c r="M520" s="9"/>
      <c r="N520" s="9"/>
      <c r="O520" s="9"/>
    </row>
    <row r="521" spans="1:15" ht="12.75" customHeight="1" x14ac:dyDescent="0.25">
      <c r="A521" s="98"/>
      <c r="B521" s="2"/>
      <c r="E521" s="4"/>
      <c r="F521" s="2"/>
      <c r="H521" s="5"/>
      <c r="I521" s="6"/>
      <c r="J521" s="8"/>
      <c r="K521" s="9"/>
      <c r="L521" s="9"/>
      <c r="M521" s="9"/>
      <c r="N521" s="9"/>
      <c r="O521" s="9"/>
    </row>
    <row r="522" spans="1:15" ht="12.75" customHeight="1" x14ac:dyDescent="0.25">
      <c r="A522" s="98"/>
      <c r="B522" s="2"/>
      <c r="E522" s="4"/>
      <c r="F522" s="2"/>
      <c r="H522" s="5"/>
      <c r="I522" s="6"/>
      <c r="J522" s="8"/>
      <c r="K522" s="9"/>
      <c r="L522" s="9"/>
      <c r="M522" s="9"/>
      <c r="N522" s="9"/>
      <c r="O522" s="9"/>
    </row>
    <row r="523" spans="1:15" ht="12.75" customHeight="1" x14ac:dyDescent="0.25">
      <c r="A523" s="98"/>
      <c r="B523" s="2"/>
      <c r="E523" s="4"/>
      <c r="F523" s="2"/>
      <c r="H523" s="5"/>
      <c r="I523" s="6"/>
      <c r="J523" s="8"/>
      <c r="K523" s="9"/>
      <c r="L523" s="9"/>
      <c r="M523" s="9"/>
      <c r="N523" s="9"/>
      <c r="O523" s="9"/>
    </row>
    <row r="524" spans="1:15" ht="12.75" customHeight="1" x14ac:dyDescent="0.25">
      <c r="A524" s="98"/>
      <c r="B524" s="2"/>
      <c r="E524" s="4"/>
      <c r="F524" s="2"/>
      <c r="H524" s="5"/>
      <c r="I524" s="6"/>
      <c r="J524" s="8"/>
      <c r="K524" s="9"/>
      <c r="L524" s="9"/>
      <c r="M524" s="9"/>
      <c r="N524" s="9"/>
      <c r="O524" s="9"/>
    </row>
    <row r="525" spans="1:15" ht="12.75" customHeight="1" x14ac:dyDescent="0.25">
      <c r="A525" s="98"/>
      <c r="B525" s="2"/>
      <c r="E525" s="4"/>
      <c r="F525" s="2"/>
      <c r="H525" s="5"/>
      <c r="I525" s="6"/>
      <c r="J525" s="8"/>
      <c r="K525" s="9"/>
      <c r="L525" s="9"/>
      <c r="M525" s="9"/>
      <c r="N525" s="9"/>
      <c r="O525" s="9"/>
    </row>
    <row r="526" spans="1:15" ht="12.75" customHeight="1" x14ac:dyDescent="0.25">
      <c r="A526" s="98"/>
      <c r="B526" s="2"/>
      <c r="E526" s="4"/>
      <c r="F526" s="2"/>
      <c r="H526" s="5"/>
      <c r="I526" s="6"/>
      <c r="J526" s="8"/>
      <c r="K526" s="9"/>
      <c r="L526" s="9"/>
      <c r="M526" s="9"/>
      <c r="N526" s="9"/>
      <c r="O526" s="9"/>
    </row>
    <row r="527" spans="1:15" ht="12.75" customHeight="1" x14ac:dyDescent="0.25">
      <c r="A527" s="98"/>
      <c r="B527" s="2"/>
      <c r="E527" s="4"/>
      <c r="F527" s="2"/>
      <c r="H527" s="5"/>
      <c r="I527" s="6"/>
      <c r="J527" s="8"/>
      <c r="K527" s="9"/>
      <c r="L527" s="9"/>
      <c r="M527" s="9"/>
      <c r="N527" s="9"/>
      <c r="O527" s="9"/>
    </row>
    <row r="528" spans="1:15" ht="12.75" customHeight="1" x14ac:dyDescent="0.25">
      <c r="A528" s="98"/>
      <c r="B528" s="2"/>
      <c r="E528" s="4"/>
      <c r="F528" s="2"/>
      <c r="H528" s="5"/>
      <c r="I528" s="6"/>
      <c r="J528" s="8"/>
      <c r="K528" s="9"/>
      <c r="L528" s="9"/>
      <c r="M528" s="9"/>
      <c r="N528" s="9"/>
      <c r="O528" s="9"/>
    </row>
    <row r="529" spans="1:15" ht="12.75" customHeight="1" x14ac:dyDescent="0.25">
      <c r="A529" s="98"/>
      <c r="B529" s="2"/>
      <c r="E529" s="4"/>
      <c r="F529" s="2"/>
      <c r="H529" s="5"/>
      <c r="I529" s="6"/>
      <c r="J529" s="8"/>
      <c r="K529" s="9"/>
      <c r="L529" s="9"/>
      <c r="M529" s="9"/>
      <c r="N529" s="9"/>
      <c r="O529" s="9"/>
    </row>
    <row r="530" spans="1:15" ht="12.75" customHeight="1" x14ac:dyDescent="0.25">
      <c r="A530" s="98"/>
      <c r="B530" s="2"/>
      <c r="E530" s="4"/>
      <c r="F530" s="2"/>
      <c r="H530" s="5"/>
      <c r="I530" s="6"/>
      <c r="J530" s="8"/>
      <c r="K530" s="9"/>
      <c r="L530" s="9"/>
      <c r="M530" s="9"/>
      <c r="N530" s="9"/>
      <c r="O530" s="9"/>
    </row>
    <row r="531" spans="1:15" ht="12.75" customHeight="1" x14ac:dyDescent="0.25">
      <c r="A531" s="98"/>
      <c r="B531" s="2"/>
      <c r="E531" s="4"/>
      <c r="F531" s="2"/>
      <c r="H531" s="5"/>
      <c r="I531" s="6"/>
      <c r="J531" s="8"/>
      <c r="K531" s="9"/>
      <c r="L531" s="9"/>
      <c r="M531" s="9"/>
      <c r="N531" s="9"/>
      <c r="O531" s="9"/>
    </row>
    <row r="532" spans="1:15" ht="12.75" customHeight="1" x14ac:dyDescent="0.25">
      <c r="A532" s="98"/>
      <c r="B532" s="2"/>
      <c r="E532" s="4"/>
      <c r="F532" s="2"/>
      <c r="H532" s="5"/>
      <c r="I532" s="6"/>
      <c r="J532" s="8"/>
      <c r="K532" s="9"/>
      <c r="L532" s="9"/>
      <c r="M532" s="9"/>
      <c r="N532" s="9"/>
      <c r="O532" s="9"/>
    </row>
    <row r="533" spans="1:15" ht="12.75" customHeight="1" x14ac:dyDescent="0.25">
      <c r="A533" s="98"/>
      <c r="B533" s="2"/>
      <c r="E533" s="4"/>
      <c r="F533" s="2"/>
      <c r="H533" s="5"/>
      <c r="I533" s="6"/>
      <c r="J533" s="8"/>
      <c r="K533" s="9"/>
      <c r="L533" s="9"/>
      <c r="M533" s="9"/>
      <c r="N533" s="9"/>
      <c r="O533" s="9"/>
    </row>
    <row r="534" spans="1:15" ht="12.75" customHeight="1" x14ac:dyDescent="0.25">
      <c r="A534" s="98"/>
      <c r="B534" s="2"/>
      <c r="E534" s="4"/>
      <c r="F534" s="2"/>
      <c r="H534" s="5"/>
      <c r="I534" s="6"/>
      <c r="J534" s="8"/>
      <c r="K534" s="9"/>
      <c r="L534" s="9"/>
      <c r="M534" s="9"/>
      <c r="N534" s="9"/>
      <c r="O534" s="9"/>
    </row>
    <row r="535" spans="1:15" ht="12.75" customHeight="1" x14ac:dyDescent="0.25">
      <c r="A535" s="98"/>
      <c r="B535" s="2"/>
      <c r="E535" s="4"/>
      <c r="F535" s="2"/>
      <c r="H535" s="5"/>
      <c r="I535" s="6"/>
      <c r="J535" s="8"/>
      <c r="K535" s="9"/>
      <c r="L535" s="9"/>
      <c r="M535" s="9"/>
      <c r="N535" s="9"/>
      <c r="O535" s="9"/>
    </row>
    <row r="536" spans="1:15" ht="12.75" customHeight="1" x14ac:dyDescent="0.25">
      <c r="A536" s="98"/>
      <c r="B536" s="2"/>
      <c r="E536" s="4"/>
      <c r="F536" s="2"/>
      <c r="H536" s="5"/>
      <c r="I536" s="6"/>
      <c r="J536" s="8"/>
      <c r="K536" s="9"/>
      <c r="L536" s="9"/>
      <c r="M536" s="9"/>
      <c r="N536" s="9"/>
      <c r="O536" s="9"/>
    </row>
    <row r="537" spans="1:15" ht="12.75" customHeight="1" x14ac:dyDescent="0.25">
      <c r="A537" s="98"/>
      <c r="B537" s="2"/>
      <c r="E537" s="4"/>
      <c r="F537" s="2"/>
      <c r="H537" s="5"/>
      <c r="I537" s="6"/>
      <c r="J537" s="8"/>
      <c r="K537" s="9"/>
      <c r="L537" s="9"/>
      <c r="M537" s="9"/>
      <c r="N537" s="9"/>
      <c r="O537" s="9"/>
    </row>
    <row r="538" spans="1:15" ht="12.75" customHeight="1" x14ac:dyDescent="0.25">
      <c r="A538" s="98"/>
      <c r="B538" s="2"/>
      <c r="E538" s="4"/>
      <c r="F538" s="2"/>
      <c r="H538" s="5"/>
      <c r="I538" s="6"/>
      <c r="J538" s="8"/>
      <c r="K538" s="9"/>
      <c r="L538" s="9"/>
      <c r="M538" s="9"/>
      <c r="N538" s="9"/>
      <c r="O538" s="9"/>
    </row>
    <row r="539" spans="1:15" ht="12.75" customHeight="1" x14ac:dyDescent="0.25">
      <c r="A539" s="98"/>
      <c r="B539" s="2"/>
      <c r="E539" s="4"/>
      <c r="F539" s="2"/>
      <c r="H539" s="5"/>
      <c r="I539" s="6"/>
      <c r="J539" s="8"/>
      <c r="K539" s="9"/>
      <c r="L539" s="9"/>
      <c r="M539" s="9"/>
      <c r="N539" s="9"/>
      <c r="O539" s="9"/>
    </row>
    <row r="540" spans="1:15" ht="12.75" customHeight="1" x14ac:dyDescent="0.25">
      <c r="A540" s="98"/>
      <c r="B540" s="2"/>
      <c r="E540" s="4"/>
      <c r="F540" s="2"/>
      <c r="H540" s="5"/>
      <c r="I540" s="6"/>
      <c r="J540" s="8"/>
      <c r="K540" s="9"/>
      <c r="L540" s="9"/>
      <c r="M540" s="9"/>
      <c r="N540" s="9"/>
      <c r="O540" s="9"/>
    </row>
    <row r="541" spans="1:15" ht="12.75" customHeight="1" x14ac:dyDescent="0.25">
      <c r="A541" s="98"/>
      <c r="B541" s="2"/>
      <c r="E541" s="4"/>
      <c r="F541" s="2"/>
      <c r="H541" s="5"/>
      <c r="I541" s="6"/>
      <c r="J541" s="8"/>
      <c r="K541" s="9"/>
      <c r="L541" s="9"/>
      <c r="M541" s="9"/>
      <c r="N541" s="9"/>
      <c r="O541" s="9"/>
    </row>
    <row r="542" spans="1:15" ht="12.75" customHeight="1" x14ac:dyDescent="0.25">
      <c r="A542" s="98"/>
      <c r="B542" s="2"/>
      <c r="E542" s="4"/>
      <c r="F542" s="2"/>
      <c r="H542" s="5"/>
      <c r="I542" s="6"/>
      <c r="J542" s="8"/>
      <c r="K542" s="9"/>
      <c r="L542" s="9"/>
      <c r="M542" s="9"/>
      <c r="N542" s="9"/>
      <c r="O542" s="9"/>
    </row>
    <row r="543" spans="1:15" ht="12.75" customHeight="1" x14ac:dyDescent="0.25">
      <c r="A543" s="98"/>
      <c r="B543" s="2"/>
      <c r="E543" s="4"/>
      <c r="F543" s="2"/>
      <c r="H543" s="5"/>
      <c r="I543" s="6"/>
      <c r="J543" s="8"/>
      <c r="K543" s="9"/>
      <c r="L543" s="9"/>
      <c r="M543" s="9"/>
      <c r="N543" s="9"/>
      <c r="O543" s="9"/>
    </row>
    <row r="544" spans="1:15" ht="12.75" customHeight="1" x14ac:dyDescent="0.25">
      <c r="A544" s="98"/>
      <c r="B544" s="2"/>
      <c r="E544" s="4"/>
      <c r="F544" s="2"/>
      <c r="H544" s="5"/>
      <c r="I544" s="6"/>
      <c r="J544" s="8"/>
      <c r="K544" s="9"/>
      <c r="L544" s="9"/>
      <c r="M544" s="9"/>
      <c r="N544" s="9"/>
      <c r="O544" s="9"/>
    </row>
    <row r="545" spans="1:15" ht="12.75" customHeight="1" x14ac:dyDescent="0.25">
      <c r="A545" s="98"/>
      <c r="B545" s="2"/>
      <c r="E545" s="4"/>
      <c r="F545" s="2"/>
      <c r="H545" s="5"/>
      <c r="I545" s="6"/>
      <c r="J545" s="8"/>
      <c r="K545" s="9"/>
      <c r="L545" s="9"/>
      <c r="M545" s="9"/>
      <c r="N545" s="9"/>
      <c r="O545" s="9"/>
    </row>
    <row r="546" spans="1:15" ht="12.75" customHeight="1" x14ac:dyDescent="0.25">
      <c r="A546" s="98"/>
      <c r="B546" s="2"/>
      <c r="E546" s="4"/>
      <c r="F546" s="2"/>
      <c r="H546" s="5"/>
      <c r="I546" s="6"/>
      <c r="J546" s="8"/>
      <c r="K546" s="9"/>
      <c r="L546" s="9"/>
      <c r="M546" s="9"/>
      <c r="N546" s="9"/>
      <c r="O546" s="9"/>
    </row>
    <row r="547" spans="1:15" ht="12.75" customHeight="1" x14ac:dyDescent="0.25">
      <c r="A547" s="98"/>
      <c r="B547" s="2"/>
      <c r="E547" s="4"/>
      <c r="F547" s="2"/>
      <c r="H547" s="5"/>
      <c r="I547" s="6"/>
      <c r="J547" s="8"/>
      <c r="K547" s="9"/>
      <c r="L547" s="9"/>
      <c r="M547" s="9"/>
      <c r="N547" s="9"/>
      <c r="O547" s="9"/>
    </row>
    <row r="548" spans="1:15" ht="12.75" customHeight="1" x14ac:dyDescent="0.25">
      <c r="A548" s="98"/>
      <c r="B548" s="2"/>
      <c r="E548" s="4"/>
      <c r="F548" s="2"/>
      <c r="H548" s="5"/>
      <c r="I548" s="6"/>
      <c r="J548" s="8"/>
      <c r="K548" s="9"/>
      <c r="L548" s="9"/>
      <c r="M548" s="9"/>
      <c r="N548" s="9"/>
      <c r="O548" s="9"/>
    </row>
    <row r="549" spans="1:15" ht="12.75" customHeight="1" x14ac:dyDescent="0.25">
      <c r="A549" s="98"/>
      <c r="B549" s="2"/>
      <c r="E549" s="4"/>
      <c r="F549" s="2"/>
      <c r="H549" s="5"/>
      <c r="I549" s="6"/>
      <c r="J549" s="8"/>
      <c r="K549" s="9"/>
      <c r="L549" s="9"/>
      <c r="M549" s="9"/>
      <c r="N549" s="9"/>
      <c r="O549" s="9"/>
    </row>
    <row r="550" spans="1:15" ht="12.75" customHeight="1" x14ac:dyDescent="0.25">
      <c r="A550" s="98"/>
      <c r="B550" s="2"/>
      <c r="E550" s="4"/>
      <c r="F550" s="2"/>
      <c r="H550" s="5"/>
      <c r="I550" s="6"/>
      <c r="J550" s="8"/>
      <c r="K550" s="9"/>
      <c r="L550" s="9"/>
      <c r="M550" s="9"/>
      <c r="N550" s="9"/>
      <c r="O550" s="9"/>
    </row>
    <row r="551" spans="1:15" ht="12.75" customHeight="1" x14ac:dyDescent="0.25">
      <c r="A551" s="98"/>
      <c r="B551" s="2"/>
      <c r="E551" s="4"/>
      <c r="F551" s="2"/>
      <c r="H551" s="5"/>
      <c r="I551" s="6"/>
      <c r="J551" s="8"/>
      <c r="K551" s="9"/>
      <c r="L551" s="9"/>
      <c r="M551" s="9"/>
      <c r="N551" s="9"/>
      <c r="O551" s="9"/>
    </row>
    <row r="552" spans="1:15" ht="12.75" customHeight="1" x14ac:dyDescent="0.25">
      <c r="A552" s="98"/>
      <c r="B552" s="2"/>
      <c r="E552" s="4"/>
      <c r="F552" s="2"/>
      <c r="H552" s="5"/>
      <c r="I552" s="6"/>
      <c r="J552" s="8"/>
      <c r="K552" s="9"/>
      <c r="L552" s="9"/>
      <c r="M552" s="9"/>
      <c r="N552" s="9"/>
      <c r="O552" s="9"/>
    </row>
    <row r="553" spans="1:15" ht="12.75" customHeight="1" x14ac:dyDescent="0.25">
      <c r="A553" s="98"/>
      <c r="B553" s="2"/>
      <c r="E553" s="4"/>
      <c r="F553" s="2"/>
      <c r="H553" s="5"/>
      <c r="I553" s="6"/>
      <c r="J553" s="8"/>
      <c r="K553" s="9"/>
      <c r="L553" s="9"/>
      <c r="M553" s="9"/>
      <c r="N553" s="9"/>
      <c r="O553" s="9"/>
    </row>
    <row r="554" spans="1:15" ht="12.75" customHeight="1" x14ac:dyDescent="0.25">
      <c r="A554" s="98"/>
      <c r="B554" s="2"/>
      <c r="E554" s="4"/>
      <c r="F554" s="2"/>
      <c r="H554" s="5"/>
      <c r="I554" s="6"/>
      <c r="J554" s="8"/>
      <c r="K554" s="9"/>
      <c r="L554" s="9"/>
      <c r="M554" s="9"/>
      <c r="N554" s="9"/>
      <c r="O554" s="9"/>
    </row>
    <row r="555" spans="1:15" ht="12.75" customHeight="1" x14ac:dyDescent="0.25">
      <c r="A555" s="98"/>
      <c r="B555" s="2"/>
      <c r="E555" s="4"/>
      <c r="F555" s="2"/>
      <c r="H555" s="5"/>
      <c r="I555" s="6"/>
      <c r="J555" s="8"/>
      <c r="K555" s="9"/>
      <c r="L555" s="9"/>
      <c r="M555" s="9"/>
      <c r="N555" s="9"/>
      <c r="O555" s="9"/>
    </row>
    <row r="556" spans="1:15" ht="12.75" customHeight="1" x14ac:dyDescent="0.25">
      <c r="A556" s="98"/>
      <c r="B556" s="2"/>
      <c r="E556" s="4"/>
      <c r="F556" s="2"/>
      <c r="H556" s="5"/>
      <c r="I556" s="6"/>
      <c r="J556" s="8"/>
      <c r="K556" s="9"/>
      <c r="L556" s="9"/>
      <c r="M556" s="9"/>
      <c r="N556" s="9"/>
      <c r="O556" s="9"/>
    </row>
    <row r="557" spans="1:15" ht="12.75" customHeight="1" x14ac:dyDescent="0.25">
      <c r="A557" s="98"/>
      <c r="B557" s="2"/>
      <c r="E557" s="4"/>
      <c r="F557" s="2"/>
      <c r="H557" s="5"/>
      <c r="I557" s="6"/>
      <c r="J557" s="8"/>
      <c r="K557" s="9"/>
      <c r="L557" s="9"/>
      <c r="M557" s="9"/>
      <c r="N557" s="9"/>
      <c r="O557" s="9"/>
    </row>
    <row r="558" spans="1:15" ht="12.75" customHeight="1" x14ac:dyDescent="0.25">
      <c r="A558" s="98"/>
      <c r="B558" s="2"/>
      <c r="E558" s="4"/>
      <c r="F558" s="2"/>
      <c r="H558" s="5"/>
      <c r="I558" s="6"/>
      <c r="J558" s="8"/>
      <c r="K558" s="9"/>
      <c r="L558" s="9"/>
      <c r="M558" s="9"/>
      <c r="N558" s="9"/>
      <c r="O558" s="9"/>
    </row>
    <row r="559" spans="1:15" ht="12.75" customHeight="1" x14ac:dyDescent="0.25">
      <c r="A559" s="98"/>
      <c r="B559" s="2"/>
      <c r="E559" s="4"/>
      <c r="F559" s="2"/>
      <c r="H559" s="5"/>
      <c r="I559" s="6"/>
      <c r="J559" s="8"/>
      <c r="K559" s="9"/>
      <c r="L559" s="9"/>
      <c r="M559" s="9"/>
      <c r="N559" s="9"/>
      <c r="O559" s="9"/>
    </row>
    <row r="560" spans="1:15" ht="12.75" customHeight="1" x14ac:dyDescent="0.25">
      <c r="A560" s="98"/>
      <c r="B560" s="2"/>
      <c r="E560" s="4"/>
      <c r="F560" s="2"/>
      <c r="H560" s="5"/>
      <c r="I560" s="6"/>
      <c r="J560" s="8"/>
      <c r="K560" s="9"/>
      <c r="L560" s="9"/>
      <c r="M560" s="9"/>
      <c r="N560" s="9"/>
      <c r="O560" s="9"/>
    </row>
    <row r="561" spans="1:15" ht="12.75" customHeight="1" x14ac:dyDescent="0.25">
      <c r="A561" s="98"/>
      <c r="B561" s="2"/>
      <c r="E561" s="4"/>
      <c r="F561" s="2"/>
      <c r="H561" s="5"/>
      <c r="I561" s="6"/>
      <c r="J561" s="8"/>
      <c r="K561" s="9"/>
      <c r="L561" s="9"/>
      <c r="M561" s="9"/>
      <c r="N561" s="9"/>
      <c r="O561" s="9"/>
    </row>
    <row r="562" spans="1:15" ht="12.75" customHeight="1" x14ac:dyDescent="0.25">
      <c r="A562" s="98"/>
      <c r="B562" s="2"/>
      <c r="E562" s="4"/>
      <c r="F562" s="2"/>
      <c r="H562" s="5"/>
      <c r="I562" s="6"/>
      <c r="J562" s="8"/>
      <c r="K562" s="9"/>
      <c r="L562" s="9"/>
      <c r="M562" s="9"/>
      <c r="N562" s="9"/>
      <c r="O562" s="9"/>
    </row>
    <row r="563" spans="1:15" ht="12.75" customHeight="1" x14ac:dyDescent="0.25">
      <c r="A563" s="98"/>
      <c r="B563" s="2"/>
      <c r="E563" s="4"/>
      <c r="F563" s="2"/>
      <c r="H563" s="5"/>
      <c r="I563" s="6"/>
      <c r="J563" s="8"/>
      <c r="K563" s="9"/>
      <c r="L563" s="9"/>
      <c r="M563" s="9"/>
      <c r="N563" s="9"/>
      <c r="O563" s="9"/>
    </row>
    <row r="564" spans="1:15" ht="12.75" customHeight="1" x14ac:dyDescent="0.25">
      <c r="A564" s="98"/>
      <c r="B564" s="2"/>
      <c r="E564" s="4"/>
      <c r="F564" s="2"/>
      <c r="H564" s="5"/>
      <c r="I564" s="6"/>
      <c r="J564" s="8"/>
      <c r="K564" s="9"/>
      <c r="L564" s="9"/>
      <c r="M564" s="9"/>
      <c r="N564" s="9"/>
      <c r="O564" s="9"/>
    </row>
    <row r="565" spans="1:15" ht="12.75" customHeight="1" x14ac:dyDescent="0.25">
      <c r="A565" s="98"/>
      <c r="B565" s="2"/>
      <c r="E565" s="4"/>
      <c r="F565" s="2"/>
      <c r="H565" s="5"/>
      <c r="I565" s="6"/>
      <c r="J565" s="8"/>
      <c r="K565" s="9"/>
      <c r="L565" s="9"/>
      <c r="M565" s="9"/>
      <c r="N565" s="9"/>
      <c r="O565" s="9"/>
    </row>
    <row r="566" spans="1:15" ht="12.75" customHeight="1" x14ac:dyDescent="0.25">
      <c r="A566" s="98"/>
      <c r="B566" s="2"/>
      <c r="E566" s="4"/>
      <c r="F566" s="2"/>
      <c r="H566" s="5"/>
      <c r="I566" s="6"/>
      <c r="J566" s="8"/>
      <c r="K566" s="9"/>
      <c r="L566" s="9"/>
      <c r="M566" s="9"/>
      <c r="N566" s="9"/>
      <c r="O566" s="9"/>
    </row>
    <row r="567" spans="1:15" ht="12.75" customHeight="1" x14ac:dyDescent="0.25">
      <c r="A567" s="98"/>
      <c r="B567" s="2"/>
      <c r="E567" s="4"/>
      <c r="F567" s="2"/>
      <c r="H567" s="5"/>
      <c r="I567" s="6"/>
      <c r="J567" s="8"/>
      <c r="K567" s="9"/>
      <c r="L567" s="9"/>
      <c r="M567" s="9"/>
      <c r="N567" s="9"/>
      <c r="O567" s="9"/>
    </row>
    <row r="568" spans="1:15" ht="12.75" customHeight="1" x14ac:dyDescent="0.25">
      <c r="A568" s="98"/>
      <c r="B568" s="2"/>
      <c r="E568" s="4"/>
      <c r="F568" s="2"/>
      <c r="H568" s="5"/>
      <c r="I568" s="6"/>
      <c r="J568" s="8"/>
      <c r="K568" s="9"/>
      <c r="L568" s="9"/>
      <c r="M568" s="9"/>
      <c r="N568" s="9"/>
      <c r="O568" s="9"/>
    </row>
    <row r="569" spans="1:15" ht="12.75" customHeight="1" x14ac:dyDescent="0.25">
      <c r="A569" s="98"/>
      <c r="B569" s="2"/>
      <c r="E569" s="4"/>
      <c r="F569" s="2"/>
      <c r="H569" s="5"/>
      <c r="I569" s="6"/>
      <c r="J569" s="8"/>
      <c r="K569" s="9"/>
      <c r="L569" s="9"/>
      <c r="M569" s="9"/>
      <c r="N569" s="9"/>
      <c r="O569" s="9"/>
    </row>
    <row r="570" spans="1:15" ht="12.75" customHeight="1" x14ac:dyDescent="0.25">
      <c r="A570" s="98"/>
      <c r="B570" s="2"/>
      <c r="E570" s="4"/>
      <c r="F570" s="2"/>
      <c r="H570" s="5"/>
      <c r="I570" s="6"/>
      <c r="J570" s="8"/>
      <c r="K570" s="9"/>
      <c r="L570" s="9"/>
      <c r="M570" s="9"/>
      <c r="N570" s="9"/>
      <c r="O570" s="9"/>
    </row>
    <row r="571" spans="1:15" ht="12.75" customHeight="1" x14ac:dyDescent="0.25">
      <c r="A571" s="98"/>
      <c r="B571" s="2"/>
      <c r="E571" s="4"/>
      <c r="F571" s="2"/>
      <c r="H571" s="5"/>
      <c r="I571" s="6"/>
      <c r="J571" s="8"/>
      <c r="K571" s="9"/>
      <c r="L571" s="9"/>
      <c r="M571" s="9"/>
      <c r="N571" s="9"/>
      <c r="O571" s="9"/>
    </row>
    <row r="572" spans="1:15" ht="12.75" customHeight="1" x14ac:dyDescent="0.25">
      <c r="A572" s="98"/>
      <c r="B572" s="2"/>
      <c r="E572" s="4"/>
      <c r="F572" s="2"/>
      <c r="H572" s="5"/>
      <c r="I572" s="6"/>
      <c r="J572" s="8"/>
      <c r="K572" s="9"/>
      <c r="L572" s="9"/>
      <c r="M572" s="9"/>
      <c r="N572" s="9"/>
      <c r="O572" s="9"/>
    </row>
    <row r="573" spans="1:15" ht="12.75" customHeight="1" x14ac:dyDescent="0.25">
      <c r="A573" s="98"/>
      <c r="B573" s="2"/>
      <c r="E573" s="4"/>
      <c r="F573" s="2"/>
      <c r="H573" s="5"/>
      <c r="I573" s="6"/>
      <c r="J573" s="8"/>
      <c r="K573" s="9"/>
      <c r="L573" s="9"/>
      <c r="M573" s="9"/>
      <c r="N573" s="9"/>
      <c r="O573" s="9"/>
    </row>
    <row r="574" spans="1:15" ht="12.75" customHeight="1" x14ac:dyDescent="0.25">
      <c r="A574" s="98"/>
      <c r="B574" s="2"/>
      <c r="E574" s="4"/>
      <c r="F574" s="2"/>
      <c r="H574" s="5"/>
      <c r="I574" s="6"/>
      <c r="J574" s="8"/>
      <c r="K574" s="9"/>
      <c r="L574" s="9"/>
      <c r="M574" s="9"/>
      <c r="N574" s="9"/>
      <c r="O574" s="9"/>
    </row>
    <row r="575" spans="1:15" ht="12.75" customHeight="1" x14ac:dyDescent="0.25">
      <c r="A575" s="98"/>
      <c r="B575" s="2"/>
      <c r="E575" s="4"/>
      <c r="F575" s="2"/>
      <c r="H575" s="5"/>
      <c r="I575" s="6"/>
      <c r="J575" s="8"/>
      <c r="K575" s="9"/>
      <c r="L575" s="9"/>
      <c r="M575" s="9"/>
      <c r="N575" s="9"/>
      <c r="O575" s="9"/>
    </row>
    <row r="576" spans="1:15" ht="12.75" customHeight="1" x14ac:dyDescent="0.25">
      <c r="A576" s="98"/>
      <c r="B576" s="2"/>
      <c r="E576" s="4"/>
      <c r="F576" s="2"/>
      <c r="H576" s="5"/>
      <c r="I576" s="6"/>
      <c r="J576" s="8"/>
      <c r="K576" s="9"/>
      <c r="L576" s="9"/>
      <c r="M576" s="9"/>
      <c r="N576" s="9"/>
      <c r="O576" s="9"/>
    </row>
    <row r="577" spans="1:15" ht="12.75" customHeight="1" x14ac:dyDescent="0.25">
      <c r="A577" s="98"/>
      <c r="B577" s="2"/>
      <c r="E577" s="4"/>
      <c r="F577" s="2"/>
      <c r="H577" s="5"/>
      <c r="I577" s="6"/>
      <c r="J577" s="8"/>
      <c r="K577" s="9"/>
      <c r="L577" s="9"/>
      <c r="M577" s="9"/>
      <c r="N577" s="9"/>
      <c r="O577" s="9"/>
    </row>
    <row r="578" spans="1:15" ht="12.75" customHeight="1" x14ac:dyDescent="0.25">
      <c r="A578" s="98"/>
      <c r="B578" s="2"/>
      <c r="E578" s="4"/>
      <c r="F578" s="2"/>
      <c r="H578" s="5"/>
      <c r="I578" s="6"/>
      <c r="J578" s="8"/>
      <c r="K578" s="9"/>
      <c r="L578" s="9"/>
      <c r="M578" s="9"/>
      <c r="N578" s="9"/>
      <c r="O578" s="9"/>
    </row>
    <row r="579" spans="1:15" ht="12.75" customHeight="1" x14ac:dyDescent="0.25">
      <c r="A579" s="98"/>
      <c r="B579" s="2"/>
      <c r="E579" s="4"/>
      <c r="F579" s="2"/>
      <c r="H579" s="5"/>
      <c r="I579" s="6"/>
      <c r="J579" s="8"/>
      <c r="K579" s="9"/>
      <c r="L579" s="9"/>
      <c r="M579" s="9"/>
      <c r="N579" s="9"/>
      <c r="O579" s="9"/>
    </row>
    <row r="580" spans="1:15" ht="12.75" customHeight="1" x14ac:dyDescent="0.25">
      <c r="A580" s="98"/>
      <c r="B580" s="2"/>
      <c r="E580" s="4"/>
      <c r="F580" s="2"/>
      <c r="H580" s="5"/>
      <c r="I580" s="6"/>
      <c r="J580" s="8"/>
      <c r="K580" s="9"/>
      <c r="L580" s="9"/>
      <c r="M580" s="9"/>
      <c r="N580" s="9"/>
      <c r="O580" s="9"/>
    </row>
    <row r="581" spans="1:15" ht="12.75" customHeight="1" x14ac:dyDescent="0.25">
      <c r="A581" s="98"/>
      <c r="B581" s="2"/>
      <c r="E581" s="4"/>
      <c r="F581" s="2"/>
      <c r="H581" s="5"/>
      <c r="I581" s="6"/>
      <c r="J581" s="8"/>
      <c r="K581" s="9"/>
      <c r="L581" s="9"/>
      <c r="M581" s="9"/>
      <c r="N581" s="9"/>
      <c r="O581" s="9"/>
    </row>
    <row r="582" spans="1:15" ht="12.75" customHeight="1" x14ac:dyDescent="0.25">
      <c r="A582" s="98"/>
      <c r="B582" s="2"/>
      <c r="E582" s="4"/>
      <c r="F582" s="2"/>
      <c r="H582" s="5"/>
      <c r="I582" s="6"/>
      <c r="J582" s="8"/>
      <c r="K582" s="9"/>
      <c r="L582" s="9"/>
      <c r="M582" s="9"/>
      <c r="N582" s="9"/>
      <c r="O582" s="9"/>
    </row>
    <row r="583" spans="1:15" ht="12.75" customHeight="1" x14ac:dyDescent="0.25">
      <c r="A583" s="98"/>
      <c r="B583" s="2"/>
      <c r="E583" s="4"/>
      <c r="F583" s="2"/>
      <c r="H583" s="5"/>
      <c r="I583" s="6"/>
      <c r="J583" s="8"/>
      <c r="K583" s="9"/>
      <c r="L583" s="9"/>
      <c r="M583" s="9"/>
      <c r="N583" s="9"/>
      <c r="O583" s="9"/>
    </row>
    <row r="584" spans="1:15" ht="12.75" customHeight="1" x14ac:dyDescent="0.25">
      <c r="A584" s="98"/>
      <c r="B584" s="2"/>
      <c r="E584" s="4"/>
      <c r="F584" s="2"/>
      <c r="H584" s="5"/>
      <c r="I584" s="6"/>
      <c r="J584" s="8"/>
      <c r="K584" s="9"/>
      <c r="L584" s="9"/>
      <c r="M584" s="9"/>
      <c r="N584" s="9"/>
      <c r="O584" s="9"/>
    </row>
    <row r="585" spans="1:15" ht="12.75" customHeight="1" x14ac:dyDescent="0.25">
      <c r="A585" s="98"/>
      <c r="B585" s="2"/>
      <c r="E585" s="4"/>
      <c r="F585" s="2"/>
      <c r="H585" s="5"/>
      <c r="I585" s="6"/>
      <c r="J585" s="8"/>
      <c r="K585" s="9"/>
      <c r="L585" s="9"/>
      <c r="M585" s="9"/>
      <c r="N585" s="9"/>
      <c r="O585" s="9"/>
    </row>
    <row r="586" spans="1:15" ht="12.75" customHeight="1" x14ac:dyDescent="0.25">
      <c r="A586" s="98"/>
      <c r="B586" s="2"/>
      <c r="E586" s="4"/>
      <c r="F586" s="2"/>
      <c r="H586" s="5"/>
      <c r="I586" s="6"/>
      <c r="J586" s="8"/>
      <c r="K586" s="9"/>
      <c r="L586" s="9"/>
      <c r="M586" s="9"/>
      <c r="N586" s="9"/>
      <c r="O586" s="9"/>
    </row>
    <row r="587" spans="1:15" ht="12.75" customHeight="1" x14ac:dyDescent="0.25">
      <c r="A587" s="98"/>
      <c r="B587" s="2"/>
      <c r="E587" s="4"/>
      <c r="F587" s="2"/>
      <c r="H587" s="5"/>
      <c r="I587" s="6"/>
      <c r="J587" s="8"/>
      <c r="K587" s="9"/>
      <c r="L587" s="9"/>
      <c r="M587" s="9"/>
      <c r="N587" s="9"/>
      <c r="O587" s="9"/>
    </row>
    <row r="588" spans="1:15" ht="12.75" customHeight="1" x14ac:dyDescent="0.25">
      <c r="A588" s="98"/>
      <c r="B588" s="2"/>
      <c r="E588" s="4"/>
      <c r="F588" s="2"/>
      <c r="H588" s="5"/>
      <c r="I588" s="6"/>
      <c r="J588" s="8"/>
      <c r="K588" s="9"/>
      <c r="L588" s="9"/>
      <c r="M588" s="9"/>
      <c r="N588" s="9"/>
      <c r="O588" s="9"/>
    </row>
    <row r="589" spans="1:15" ht="12.75" customHeight="1" x14ac:dyDescent="0.25">
      <c r="A589" s="98"/>
      <c r="B589" s="2"/>
      <c r="E589" s="4"/>
      <c r="F589" s="2"/>
      <c r="H589" s="5"/>
      <c r="I589" s="6"/>
      <c r="J589" s="8"/>
      <c r="K589" s="9"/>
      <c r="L589" s="9"/>
      <c r="M589" s="9"/>
      <c r="N589" s="9"/>
      <c r="O589" s="9"/>
    </row>
    <row r="590" spans="1:15" ht="12.75" customHeight="1" x14ac:dyDescent="0.25">
      <c r="A590" s="98"/>
      <c r="B590" s="2"/>
      <c r="E590" s="4"/>
      <c r="F590" s="2"/>
      <c r="H590" s="5"/>
      <c r="I590" s="6"/>
      <c r="J590" s="8"/>
      <c r="K590" s="9"/>
      <c r="L590" s="9"/>
      <c r="M590" s="9"/>
      <c r="N590" s="9"/>
      <c r="O590" s="9"/>
    </row>
    <row r="591" spans="1:15" ht="12.75" customHeight="1" x14ac:dyDescent="0.25">
      <c r="A591" s="98"/>
      <c r="B591" s="2"/>
      <c r="E591" s="4"/>
      <c r="F591" s="2"/>
      <c r="H591" s="5"/>
      <c r="I591" s="6"/>
      <c r="J591" s="8"/>
      <c r="K591" s="9"/>
      <c r="L591" s="9"/>
      <c r="M591" s="9"/>
      <c r="N591" s="9"/>
      <c r="O591" s="9"/>
    </row>
    <row r="592" spans="1:15" ht="12.75" customHeight="1" x14ac:dyDescent="0.25">
      <c r="A592" s="98"/>
      <c r="B592" s="2"/>
      <c r="E592" s="4"/>
      <c r="F592" s="2"/>
      <c r="H592" s="5"/>
      <c r="I592" s="6"/>
      <c r="J592" s="8"/>
      <c r="K592" s="9"/>
      <c r="L592" s="9"/>
      <c r="M592" s="9"/>
      <c r="N592" s="9"/>
      <c r="O592" s="9"/>
    </row>
    <row r="593" spans="1:15" ht="12.75" customHeight="1" x14ac:dyDescent="0.25">
      <c r="A593" s="98"/>
      <c r="B593" s="2"/>
      <c r="E593" s="4"/>
      <c r="F593" s="2"/>
      <c r="H593" s="5"/>
      <c r="I593" s="6"/>
      <c r="J593" s="8"/>
      <c r="K593" s="9"/>
      <c r="L593" s="9"/>
      <c r="M593" s="9"/>
      <c r="N593" s="9"/>
      <c r="O593" s="9"/>
    </row>
    <row r="594" spans="1:15" ht="12.75" customHeight="1" x14ac:dyDescent="0.25">
      <c r="A594" s="98"/>
      <c r="B594" s="2"/>
      <c r="E594" s="4"/>
      <c r="F594" s="2"/>
      <c r="H594" s="5"/>
      <c r="I594" s="6"/>
      <c r="J594" s="8"/>
      <c r="K594" s="9"/>
      <c r="L594" s="9"/>
      <c r="M594" s="9"/>
      <c r="N594" s="9"/>
      <c r="O594" s="9"/>
    </row>
    <row r="595" spans="1:15" ht="12.75" customHeight="1" x14ac:dyDescent="0.25">
      <c r="A595" s="98"/>
      <c r="B595" s="2"/>
      <c r="E595" s="4"/>
      <c r="F595" s="2"/>
      <c r="H595" s="5"/>
      <c r="I595" s="6"/>
      <c r="J595" s="8"/>
      <c r="K595" s="9"/>
      <c r="L595" s="9"/>
      <c r="M595" s="9"/>
      <c r="N595" s="9"/>
      <c r="O595" s="9"/>
    </row>
    <row r="596" spans="1:15" ht="12.75" customHeight="1" x14ac:dyDescent="0.25">
      <c r="A596" s="98"/>
      <c r="B596" s="2"/>
      <c r="E596" s="4"/>
      <c r="F596" s="2"/>
      <c r="H596" s="5"/>
      <c r="I596" s="6"/>
      <c r="J596" s="8"/>
      <c r="K596" s="9"/>
      <c r="L596" s="9"/>
      <c r="M596" s="9"/>
      <c r="N596" s="9"/>
      <c r="O596" s="9"/>
    </row>
    <row r="597" spans="1:15" ht="12.75" customHeight="1" x14ac:dyDescent="0.25">
      <c r="A597" s="98"/>
      <c r="B597" s="2"/>
      <c r="E597" s="4"/>
      <c r="F597" s="2"/>
      <c r="H597" s="5"/>
      <c r="I597" s="6"/>
      <c r="J597" s="8"/>
      <c r="K597" s="9"/>
      <c r="L597" s="9"/>
      <c r="M597" s="9"/>
      <c r="N597" s="9"/>
      <c r="O597" s="9"/>
    </row>
    <row r="598" spans="1:15" ht="12.75" customHeight="1" x14ac:dyDescent="0.25">
      <c r="A598" s="98"/>
      <c r="B598" s="2"/>
      <c r="E598" s="4"/>
      <c r="F598" s="2"/>
      <c r="H598" s="5"/>
      <c r="I598" s="6"/>
      <c r="J598" s="8"/>
      <c r="K598" s="9"/>
      <c r="L598" s="9"/>
      <c r="M598" s="9"/>
      <c r="N598" s="9"/>
      <c r="O598" s="9"/>
    </row>
    <row r="599" spans="1:15" ht="12.75" customHeight="1" x14ac:dyDescent="0.25">
      <c r="A599" s="98"/>
      <c r="B599" s="2"/>
      <c r="E599" s="4"/>
      <c r="F599" s="2"/>
      <c r="H599" s="5"/>
      <c r="I599" s="6"/>
      <c r="J599" s="8"/>
      <c r="K599" s="9"/>
      <c r="L599" s="9"/>
      <c r="M599" s="9"/>
      <c r="N599" s="9"/>
      <c r="O599" s="9"/>
    </row>
    <row r="600" spans="1:15" ht="12.75" customHeight="1" x14ac:dyDescent="0.25">
      <c r="A600" s="98"/>
      <c r="B600" s="2"/>
      <c r="E600" s="4"/>
      <c r="F600" s="2"/>
      <c r="H600" s="5"/>
      <c r="I600" s="6"/>
      <c r="J600" s="8"/>
      <c r="K600" s="9"/>
      <c r="L600" s="9"/>
      <c r="M600" s="9"/>
      <c r="N600" s="9"/>
      <c r="O600" s="9"/>
    </row>
    <row r="601" spans="1:15" ht="12.75" customHeight="1" x14ac:dyDescent="0.25">
      <c r="A601" s="98"/>
      <c r="B601" s="2"/>
      <c r="E601" s="4"/>
      <c r="F601" s="2"/>
      <c r="H601" s="5"/>
      <c r="I601" s="6"/>
      <c r="J601" s="8"/>
      <c r="K601" s="9"/>
      <c r="L601" s="9"/>
      <c r="M601" s="9"/>
      <c r="N601" s="9"/>
      <c r="O601" s="9"/>
    </row>
    <row r="602" spans="1:15" ht="12.75" customHeight="1" x14ac:dyDescent="0.25">
      <c r="A602" s="98"/>
      <c r="B602" s="2"/>
      <c r="E602" s="4"/>
      <c r="F602" s="2"/>
      <c r="H602" s="5"/>
      <c r="I602" s="6"/>
      <c r="J602" s="8"/>
      <c r="K602" s="9"/>
      <c r="L602" s="9"/>
      <c r="M602" s="9"/>
      <c r="N602" s="9"/>
      <c r="O602" s="9"/>
    </row>
    <row r="603" spans="1:15" ht="12.75" customHeight="1" x14ac:dyDescent="0.25">
      <c r="A603" s="98"/>
      <c r="B603" s="2"/>
      <c r="E603" s="4"/>
      <c r="F603" s="2"/>
      <c r="H603" s="5"/>
      <c r="I603" s="6"/>
      <c r="J603" s="8"/>
      <c r="K603" s="9"/>
      <c r="L603" s="9"/>
      <c r="M603" s="9"/>
      <c r="N603" s="9"/>
      <c r="O603" s="9"/>
    </row>
    <row r="604" spans="1:15" ht="12.75" customHeight="1" x14ac:dyDescent="0.25">
      <c r="A604" s="98"/>
      <c r="B604" s="2"/>
      <c r="E604" s="4"/>
      <c r="F604" s="2"/>
      <c r="H604" s="5"/>
      <c r="I604" s="6"/>
      <c r="J604" s="8"/>
      <c r="K604" s="9"/>
      <c r="L604" s="9"/>
      <c r="M604" s="9"/>
      <c r="N604" s="9"/>
      <c r="O604" s="9"/>
    </row>
    <row r="605" spans="1:15" ht="12.75" customHeight="1" x14ac:dyDescent="0.25">
      <c r="A605" s="98"/>
      <c r="B605" s="2"/>
      <c r="E605" s="4"/>
      <c r="F605" s="2"/>
      <c r="H605" s="5"/>
      <c r="I605" s="6"/>
      <c r="J605" s="8"/>
      <c r="K605" s="9"/>
      <c r="L605" s="9"/>
      <c r="M605" s="9"/>
      <c r="N605" s="9"/>
      <c r="O605" s="9"/>
    </row>
    <row r="606" spans="1:15" ht="12.75" customHeight="1" x14ac:dyDescent="0.25">
      <c r="A606" s="98"/>
      <c r="B606" s="2"/>
      <c r="E606" s="4"/>
      <c r="F606" s="2"/>
      <c r="H606" s="5"/>
      <c r="I606" s="6"/>
      <c r="J606" s="8"/>
      <c r="K606" s="9"/>
      <c r="L606" s="9"/>
      <c r="M606" s="9"/>
      <c r="N606" s="9"/>
      <c r="O606" s="9"/>
    </row>
    <row r="607" spans="1:15" ht="12.75" customHeight="1" x14ac:dyDescent="0.25">
      <c r="A607" s="98"/>
      <c r="B607" s="2"/>
      <c r="E607" s="4"/>
      <c r="F607" s="2"/>
      <c r="H607" s="5"/>
      <c r="I607" s="6"/>
      <c r="J607" s="8"/>
      <c r="K607" s="9"/>
      <c r="L607" s="9"/>
      <c r="M607" s="9"/>
      <c r="N607" s="9"/>
      <c r="O607" s="9"/>
    </row>
    <row r="608" spans="1:15" ht="12.75" customHeight="1" x14ac:dyDescent="0.25">
      <c r="A608" s="98"/>
      <c r="B608" s="2"/>
      <c r="E608" s="4"/>
      <c r="F608" s="2"/>
      <c r="H608" s="5"/>
      <c r="I608" s="6"/>
      <c r="J608" s="8"/>
      <c r="K608" s="9"/>
      <c r="L608" s="9"/>
      <c r="M608" s="9"/>
      <c r="N608" s="9"/>
      <c r="O608" s="9"/>
    </row>
    <row r="609" spans="1:15" ht="12.75" customHeight="1" x14ac:dyDescent="0.25">
      <c r="A609" s="98"/>
      <c r="B609" s="2"/>
      <c r="E609" s="4"/>
      <c r="F609" s="2"/>
      <c r="H609" s="5"/>
      <c r="I609" s="6"/>
      <c r="J609" s="8"/>
      <c r="K609" s="9"/>
      <c r="L609" s="9"/>
      <c r="M609" s="9"/>
      <c r="N609" s="9"/>
      <c r="O609" s="9"/>
    </row>
    <row r="610" spans="1:15" ht="12.75" customHeight="1" x14ac:dyDescent="0.25">
      <c r="A610" s="98"/>
      <c r="B610" s="2"/>
      <c r="E610" s="4"/>
      <c r="F610" s="2"/>
      <c r="H610" s="5"/>
      <c r="I610" s="6"/>
      <c r="J610" s="8"/>
      <c r="K610" s="9"/>
      <c r="L610" s="9"/>
      <c r="M610" s="9"/>
      <c r="N610" s="9"/>
      <c r="O610" s="9"/>
    </row>
    <row r="611" spans="1:15" ht="12.75" customHeight="1" x14ac:dyDescent="0.25">
      <c r="A611" s="98"/>
      <c r="B611" s="2"/>
      <c r="E611" s="4"/>
      <c r="F611" s="2"/>
      <c r="H611" s="5"/>
      <c r="I611" s="6"/>
      <c r="J611" s="8"/>
      <c r="K611" s="9"/>
      <c r="L611" s="9"/>
      <c r="M611" s="9"/>
      <c r="N611" s="9"/>
      <c r="O611" s="9"/>
    </row>
    <row r="612" spans="1:15" ht="12.75" customHeight="1" x14ac:dyDescent="0.25">
      <c r="A612" s="98"/>
      <c r="B612" s="2"/>
      <c r="E612" s="4"/>
      <c r="F612" s="2"/>
      <c r="H612" s="5"/>
      <c r="I612" s="6"/>
      <c r="J612" s="8"/>
      <c r="K612" s="9"/>
      <c r="L612" s="9"/>
      <c r="M612" s="9"/>
      <c r="N612" s="9"/>
      <c r="O612" s="9"/>
    </row>
    <row r="613" spans="1:15" ht="12.75" customHeight="1" x14ac:dyDescent="0.25">
      <c r="A613" s="98"/>
      <c r="B613" s="2"/>
      <c r="E613" s="4"/>
      <c r="F613" s="2"/>
      <c r="H613" s="5"/>
      <c r="I613" s="6"/>
      <c r="J613" s="8"/>
      <c r="K613" s="9"/>
      <c r="L613" s="9"/>
      <c r="M613" s="9"/>
      <c r="N613" s="9"/>
      <c r="O613" s="9"/>
    </row>
    <row r="614" spans="1:15" ht="12.75" customHeight="1" x14ac:dyDescent="0.25">
      <c r="A614" s="98"/>
      <c r="B614" s="2"/>
      <c r="E614" s="4"/>
      <c r="F614" s="2"/>
      <c r="H614" s="5"/>
      <c r="I614" s="6"/>
      <c r="J614" s="8"/>
      <c r="K614" s="9"/>
      <c r="L614" s="9"/>
      <c r="M614" s="9"/>
      <c r="N614" s="9"/>
      <c r="O614" s="9"/>
    </row>
    <row r="615" spans="1:15" ht="12.75" customHeight="1" x14ac:dyDescent="0.25">
      <c r="A615" s="98"/>
      <c r="B615" s="2"/>
      <c r="E615" s="4"/>
      <c r="F615" s="2"/>
      <c r="H615" s="5"/>
      <c r="I615" s="6"/>
      <c r="J615" s="8"/>
      <c r="K615" s="9"/>
      <c r="L615" s="9"/>
      <c r="M615" s="9"/>
      <c r="N615" s="9"/>
      <c r="O615" s="9"/>
    </row>
    <row r="616" spans="1:15" ht="12.75" customHeight="1" x14ac:dyDescent="0.25">
      <c r="A616" s="98"/>
      <c r="B616" s="2"/>
      <c r="E616" s="4"/>
      <c r="F616" s="2"/>
      <c r="H616" s="5"/>
      <c r="I616" s="6"/>
      <c r="J616" s="8"/>
      <c r="K616" s="9"/>
      <c r="L616" s="9"/>
      <c r="M616" s="9"/>
      <c r="N616" s="9"/>
      <c r="O616" s="9"/>
    </row>
    <row r="617" spans="1:15" ht="12.75" customHeight="1" x14ac:dyDescent="0.25">
      <c r="A617" s="98"/>
      <c r="B617" s="2"/>
      <c r="E617" s="4"/>
      <c r="F617" s="2"/>
      <c r="H617" s="5"/>
      <c r="I617" s="6"/>
      <c r="J617" s="8"/>
      <c r="K617" s="9"/>
      <c r="L617" s="9"/>
      <c r="M617" s="9"/>
      <c r="N617" s="9"/>
      <c r="O617" s="9"/>
    </row>
    <row r="618" spans="1:15" ht="12.75" customHeight="1" x14ac:dyDescent="0.25">
      <c r="A618" s="98"/>
      <c r="B618" s="2"/>
      <c r="E618" s="4"/>
      <c r="F618" s="2"/>
      <c r="H618" s="5"/>
      <c r="I618" s="6"/>
      <c r="J618" s="8"/>
      <c r="K618" s="9"/>
      <c r="L618" s="9"/>
      <c r="M618" s="9"/>
      <c r="N618" s="9"/>
      <c r="O618" s="9"/>
    </row>
    <row r="619" spans="1:15" ht="12.75" customHeight="1" x14ac:dyDescent="0.25">
      <c r="A619" s="98"/>
      <c r="B619" s="2"/>
      <c r="E619" s="4"/>
      <c r="F619" s="2"/>
      <c r="H619" s="5"/>
      <c r="I619" s="6"/>
      <c r="J619" s="8"/>
      <c r="K619" s="9"/>
      <c r="L619" s="9"/>
      <c r="M619" s="9"/>
      <c r="N619" s="9"/>
      <c r="O619" s="9"/>
    </row>
    <row r="620" spans="1:15" ht="12.75" customHeight="1" x14ac:dyDescent="0.25">
      <c r="A620" s="98"/>
      <c r="B620" s="2"/>
      <c r="E620" s="4"/>
      <c r="F620" s="2"/>
      <c r="H620" s="5"/>
      <c r="I620" s="6"/>
      <c r="J620" s="8"/>
      <c r="K620" s="9"/>
      <c r="L620" s="9"/>
      <c r="M620" s="9"/>
      <c r="N620" s="9"/>
      <c r="O620" s="9"/>
    </row>
    <row r="621" spans="1:15" ht="12.75" customHeight="1" x14ac:dyDescent="0.25">
      <c r="A621" s="98"/>
      <c r="B621" s="2"/>
      <c r="E621" s="4"/>
      <c r="F621" s="2"/>
      <c r="H621" s="5"/>
      <c r="I621" s="6"/>
      <c r="J621" s="8"/>
      <c r="K621" s="9"/>
      <c r="L621" s="9"/>
      <c r="M621" s="9"/>
      <c r="N621" s="9"/>
      <c r="O621" s="9"/>
    </row>
    <row r="622" spans="1:15" ht="12.75" customHeight="1" x14ac:dyDescent="0.25">
      <c r="A622" s="98"/>
      <c r="B622" s="2"/>
      <c r="E622" s="4"/>
      <c r="F622" s="2"/>
      <c r="H622" s="5"/>
      <c r="I622" s="6"/>
      <c r="J622" s="8"/>
      <c r="K622" s="9"/>
      <c r="L622" s="9"/>
      <c r="M622" s="9"/>
      <c r="N622" s="9"/>
      <c r="O622" s="9"/>
    </row>
    <row r="623" spans="1:15" ht="12.75" customHeight="1" x14ac:dyDescent="0.25">
      <c r="A623" s="98"/>
      <c r="B623" s="2"/>
      <c r="E623" s="4"/>
      <c r="F623" s="2"/>
      <c r="H623" s="5"/>
      <c r="I623" s="6"/>
      <c r="J623" s="8"/>
      <c r="K623" s="9"/>
      <c r="L623" s="9"/>
      <c r="M623" s="9"/>
      <c r="N623" s="9"/>
      <c r="O623" s="9"/>
    </row>
    <row r="624" spans="1:15" ht="12.75" customHeight="1" x14ac:dyDescent="0.25">
      <c r="A624" s="98"/>
      <c r="B624" s="2"/>
      <c r="E624" s="4"/>
      <c r="F624" s="2"/>
      <c r="H624" s="5"/>
      <c r="I624" s="6"/>
      <c r="J624" s="8"/>
      <c r="K624" s="9"/>
      <c r="L624" s="9"/>
      <c r="M624" s="9"/>
      <c r="N624" s="9"/>
      <c r="O624" s="9"/>
    </row>
    <row r="625" spans="1:15" ht="12.75" customHeight="1" x14ac:dyDescent="0.25">
      <c r="A625" s="98"/>
      <c r="B625" s="2"/>
      <c r="E625" s="4"/>
      <c r="F625" s="2"/>
      <c r="H625" s="5"/>
      <c r="I625" s="6"/>
      <c r="J625" s="8"/>
      <c r="K625" s="9"/>
      <c r="L625" s="9"/>
      <c r="M625" s="9"/>
      <c r="N625" s="9"/>
      <c r="O625" s="9"/>
    </row>
    <row r="626" spans="1:15" ht="12.75" customHeight="1" x14ac:dyDescent="0.25">
      <c r="A626" s="98"/>
      <c r="B626" s="2"/>
      <c r="E626" s="4"/>
      <c r="F626" s="2"/>
      <c r="H626" s="5"/>
      <c r="I626" s="6"/>
      <c r="J626" s="8"/>
      <c r="K626" s="9"/>
      <c r="L626" s="9"/>
      <c r="M626" s="9"/>
      <c r="N626" s="9"/>
      <c r="O626" s="9"/>
    </row>
    <row r="627" spans="1:15" ht="12.75" customHeight="1" x14ac:dyDescent="0.25">
      <c r="A627" s="98"/>
      <c r="B627" s="2"/>
      <c r="E627" s="4"/>
      <c r="F627" s="2"/>
      <c r="H627" s="5"/>
      <c r="I627" s="6"/>
      <c r="J627" s="8"/>
      <c r="K627" s="9"/>
      <c r="L627" s="9"/>
      <c r="M627" s="9"/>
      <c r="N627" s="9"/>
      <c r="O627" s="9"/>
    </row>
    <row r="628" spans="1:15" ht="12.75" customHeight="1" x14ac:dyDescent="0.25">
      <c r="A628" s="98"/>
      <c r="B628" s="2"/>
      <c r="E628" s="4"/>
      <c r="F628" s="2"/>
      <c r="H628" s="5"/>
      <c r="I628" s="6"/>
      <c r="J628" s="8"/>
      <c r="K628" s="9"/>
      <c r="L628" s="9"/>
      <c r="M628" s="9"/>
      <c r="N628" s="9"/>
      <c r="O628" s="9"/>
    </row>
    <row r="629" spans="1:15" ht="12.75" customHeight="1" x14ac:dyDescent="0.25">
      <c r="A629" s="98"/>
      <c r="B629" s="2"/>
      <c r="E629" s="4"/>
      <c r="F629" s="2"/>
      <c r="H629" s="5"/>
      <c r="I629" s="6"/>
      <c r="J629" s="8"/>
      <c r="K629" s="9"/>
      <c r="L629" s="9"/>
      <c r="M629" s="9"/>
      <c r="N629" s="9"/>
      <c r="O629" s="9"/>
    </row>
    <row r="630" spans="1:15" ht="12.75" customHeight="1" x14ac:dyDescent="0.25">
      <c r="A630" s="98"/>
      <c r="B630" s="2"/>
      <c r="E630" s="4"/>
      <c r="F630" s="2"/>
      <c r="H630" s="5"/>
      <c r="I630" s="6"/>
      <c r="J630" s="8"/>
      <c r="K630" s="9"/>
      <c r="L630" s="9"/>
      <c r="M630" s="9"/>
      <c r="N630" s="9"/>
      <c r="O630" s="9"/>
    </row>
    <row r="631" spans="1:15" ht="12.75" customHeight="1" x14ac:dyDescent="0.25">
      <c r="A631" s="98"/>
      <c r="B631" s="2"/>
      <c r="E631" s="4"/>
      <c r="F631" s="2"/>
      <c r="H631" s="5"/>
      <c r="I631" s="6"/>
      <c r="J631" s="8"/>
      <c r="K631" s="9"/>
      <c r="L631" s="9"/>
      <c r="M631" s="9"/>
      <c r="N631" s="9"/>
      <c r="O631" s="9"/>
    </row>
    <row r="632" spans="1:15" ht="12.75" customHeight="1" x14ac:dyDescent="0.25">
      <c r="A632" s="98"/>
      <c r="B632" s="2"/>
      <c r="E632" s="4"/>
      <c r="F632" s="2"/>
      <c r="H632" s="5"/>
      <c r="I632" s="6"/>
      <c r="J632" s="8"/>
      <c r="K632" s="9"/>
      <c r="L632" s="9"/>
      <c r="M632" s="9"/>
      <c r="N632" s="9"/>
      <c r="O632" s="9"/>
    </row>
    <row r="633" spans="1:15" ht="12.75" customHeight="1" x14ac:dyDescent="0.25">
      <c r="A633" s="98"/>
      <c r="B633" s="2"/>
      <c r="E633" s="4"/>
      <c r="F633" s="2"/>
      <c r="H633" s="5"/>
      <c r="I633" s="6"/>
      <c r="J633" s="8"/>
      <c r="K633" s="9"/>
      <c r="L633" s="9"/>
      <c r="M633" s="9"/>
      <c r="N633" s="9"/>
      <c r="O633" s="9"/>
    </row>
    <row r="634" spans="1:15" ht="12.75" customHeight="1" x14ac:dyDescent="0.25">
      <c r="A634" s="98"/>
      <c r="B634" s="2"/>
      <c r="E634" s="4"/>
      <c r="F634" s="2"/>
      <c r="H634" s="5"/>
      <c r="I634" s="6"/>
      <c r="J634" s="8"/>
      <c r="K634" s="9"/>
      <c r="L634" s="9"/>
      <c r="M634" s="9"/>
      <c r="N634" s="9"/>
      <c r="O634" s="9"/>
    </row>
    <row r="635" spans="1:15" ht="12.75" customHeight="1" x14ac:dyDescent="0.25">
      <c r="A635" s="98"/>
      <c r="B635" s="2"/>
      <c r="E635" s="4"/>
      <c r="F635" s="2"/>
      <c r="H635" s="5"/>
      <c r="I635" s="6"/>
      <c r="J635" s="8"/>
      <c r="K635" s="9"/>
      <c r="L635" s="9"/>
      <c r="M635" s="9"/>
      <c r="N635" s="9"/>
      <c r="O635" s="9"/>
    </row>
    <row r="636" spans="1:15" ht="12.75" customHeight="1" x14ac:dyDescent="0.25">
      <c r="A636" s="98"/>
      <c r="B636" s="2"/>
      <c r="E636" s="4"/>
      <c r="F636" s="2"/>
      <c r="H636" s="5"/>
      <c r="I636" s="6"/>
      <c r="J636" s="8"/>
      <c r="K636" s="9"/>
      <c r="L636" s="9"/>
      <c r="M636" s="9"/>
      <c r="N636" s="9"/>
      <c r="O636" s="9"/>
    </row>
    <row r="637" spans="1:15" ht="12.75" customHeight="1" x14ac:dyDescent="0.25">
      <c r="A637" s="98"/>
      <c r="B637" s="2"/>
      <c r="E637" s="4"/>
      <c r="F637" s="2"/>
      <c r="H637" s="5"/>
      <c r="I637" s="6"/>
      <c r="J637" s="8"/>
      <c r="K637" s="9"/>
      <c r="L637" s="9"/>
      <c r="M637" s="9"/>
      <c r="N637" s="9"/>
      <c r="O637" s="9"/>
    </row>
    <row r="638" spans="1:15" ht="12.75" customHeight="1" x14ac:dyDescent="0.25">
      <c r="A638" s="98"/>
      <c r="B638" s="2"/>
      <c r="E638" s="4"/>
      <c r="F638" s="2"/>
      <c r="H638" s="5"/>
      <c r="I638" s="6"/>
      <c r="J638" s="8"/>
      <c r="K638" s="9"/>
      <c r="L638" s="9"/>
      <c r="M638" s="9"/>
      <c r="N638" s="9"/>
      <c r="O638" s="9"/>
    </row>
    <row r="639" spans="1:15" ht="12.75" customHeight="1" x14ac:dyDescent="0.25">
      <c r="A639" s="98"/>
      <c r="B639" s="2"/>
      <c r="E639" s="4"/>
      <c r="F639" s="2"/>
      <c r="H639" s="5"/>
      <c r="I639" s="6"/>
      <c r="J639" s="8"/>
      <c r="K639" s="9"/>
      <c r="L639" s="9"/>
      <c r="M639" s="9"/>
      <c r="N639" s="9"/>
      <c r="O639" s="9"/>
    </row>
    <row r="640" spans="1:15" ht="12.75" customHeight="1" x14ac:dyDescent="0.25">
      <c r="A640" s="98"/>
      <c r="B640" s="2"/>
      <c r="E640" s="4"/>
      <c r="F640" s="2"/>
      <c r="H640" s="5"/>
      <c r="I640" s="6"/>
      <c r="J640" s="8"/>
      <c r="K640" s="9"/>
      <c r="L640" s="9"/>
      <c r="M640" s="9"/>
      <c r="N640" s="9"/>
      <c r="O640" s="9"/>
    </row>
    <row r="641" spans="1:15" ht="12.75" customHeight="1" x14ac:dyDescent="0.25">
      <c r="A641" s="98"/>
      <c r="B641" s="2"/>
      <c r="E641" s="4"/>
      <c r="F641" s="2"/>
      <c r="H641" s="5"/>
      <c r="I641" s="6"/>
      <c r="J641" s="8"/>
      <c r="K641" s="9"/>
      <c r="L641" s="9"/>
      <c r="M641" s="9"/>
      <c r="N641" s="9"/>
      <c r="O641" s="9"/>
    </row>
    <row r="642" spans="1:15" ht="12.75" customHeight="1" x14ac:dyDescent="0.25">
      <c r="A642" s="98"/>
      <c r="B642" s="2"/>
      <c r="E642" s="4"/>
      <c r="F642" s="2"/>
      <c r="H642" s="5"/>
      <c r="I642" s="6"/>
      <c r="J642" s="8"/>
      <c r="K642" s="9"/>
      <c r="L642" s="9"/>
      <c r="M642" s="9"/>
      <c r="N642" s="9"/>
      <c r="O642" s="9"/>
    </row>
    <row r="643" spans="1:15" ht="12.75" customHeight="1" x14ac:dyDescent="0.25">
      <c r="A643" s="98"/>
      <c r="B643" s="2"/>
      <c r="E643" s="4"/>
      <c r="F643" s="2"/>
      <c r="H643" s="5"/>
      <c r="I643" s="6"/>
      <c r="J643" s="8"/>
      <c r="K643" s="9"/>
      <c r="L643" s="9"/>
      <c r="M643" s="9"/>
      <c r="N643" s="9"/>
      <c r="O643" s="9"/>
    </row>
    <row r="644" spans="1:15" ht="12.75" customHeight="1" x14ac:dyDescent="0.25">
      <c r="A644" s="98"/>
      <c r="B644" s="2"/>
      <c r="E644" s="4"/>
      <c r="F644" s="2"/>
      <c r="H644" s="5"/>
      <c r="I644" s="6"/>
      <c r="J644" s="8"/>
      <c r="K644" s="9"/>
      <c r="L644" s="9"/>
      <c r="M644" s="9"/>
      <c r="N644" s="9"/>
      <c r="O644" s="9"/>
    </row>
    <row r="645" spans="1:15" ht="12.75" customHeight="1" x14ac:dyDescent="0.25">
      <c r="A645" s="98"/>
      <c r="B645" s="2"/>
      <c r="E645" s="4"/>
      <c r="F645" s="2"/>
      <c r="H645" s="5"/>
      <c r="I645" s="6"/>
      <c r="J645" s="8"/>
      <c r="K645" s="9"/>
      <c r="L645" s="9"/>
      <c r="M645" s="9"/>
      <c r="N645" s="9"/>
      <c r="O645" s="9"/>
    </row>
    <row r="646" spans="1:15" ht="12.75" customHeight="1" x14ac:dyDescent="0.25">
      <c r="A646" s="98"/>
      <c r="B646" s="2"/>
      <c r="E646" s="4"/>
      <c r="F646" s="2"/>
      <c r="H646" s="5"/>
      <c r="I646" s="6"/>
      <c r="J646" s="8"/>
      <c r="K646" s="9"/>
      <c r="L646" s="9"/>
      <c r="M646" s="9"/>
      <c r="N646" s="9"/>
      <c r="O646" s="9"/>
    </row>
    <row r="647" spans="1:15" ht="12.75" customHeight="1" x14ac:dyDescent="0.25">
      <c r="A647" s="98"/>
      <c r="B647" s="2"/>
      <c r="E647" s="4"/>
      <c r="F647" s="2"/>
      <c r="H647" s="5"/>
      <c r="I647" s="6"/>
      <c r="J647" s="8"/>
      <c r="K647" s="9"/>
      <c r="L647" s="9"/>
      <c r="M647" s="9"/>
      <c r="N647" s="9"/>
      <c r="O647" s="9"/>
    </row>
    <row r="648" spans="1:15" ht="12.75" customHeight="1" x14ac:dyDescent="0.25">
      <c r="A648" s="98"/>
      <c r="B648" s="2"/>
      <c r="E648" s="4"/>
      <c r="F648" s="2"/>
      <c r="H648" s="5"/>
      <c r="I648" s="6"/>
      <c r="J648" s="8"/>
      <c r="K648" s="9"/>
      <c r="L648" s="9"/>
      <c r="M648" s="9"/>
      <c r="N648" s="9"/>
      <c r="O648" s="9"/>
    </row>
    <row r="649" spans="1:15" ht="12.75" customHeight="1" x14ac:dyDescent="0.25">
      <c r="A649" s="98"/>
      <c r="B649" s="2"/>
      <c r="E649" s="4"/>
      <c r="F649" s="2"/>
      <c r="H649" s="5"/>
      <c r="I649" s="6"/>
      <c r="J649" s="8"/>
      <c r="K649" s="9"/>
      <c r="L649" s="9"/>
      <c r="M649" s="9"/>
      <c r="N649" s="9"/>
      <c r="O649" s="9"/>
    </row>
    <row r="650" spans="1:15" ht="12.75" customHeight="1" x14ac:dyDescent="0.25">
      <c r="A650" s="98"/>
      <c r="B650" s="2"/>
      <c r="E650" s="4"/>
      <c r="F650" s="2"/>
      <c r="H650" s="5"/>
      <c r="I650" s="6"/>
      <c r="J650" s="8"/>
      <c r="K650" s="9"/>
      <c r="L650" s="9"/>
      <c r="M650" s="9"/>
      <c r="N650" s="9"/>
      <c r="O650" s="9"/>
    </row>
    <row r="651" spans="1:15" ht="12.75" customHeight="1" x14ac:dyDescent="0.25">
      <c r="A651" s="98"/>
      <c r="B651" s="2"/>
      <c r="E651" s="4"/>
      <c r="F651" s="2"/>
      <c r="H651" s="5"/>
      <c r="I651" s="6"/>
      <c r="J651" s="8"/>
      <c r="K651" s="9"/>
      <c r="L651" s="9"/>
      <c r="M651" s="9"/>
      <c r="N651" s="9"/>
      <c r="O651" s="9"/>
    </row>
    <row r="652" spans="1:15" ht="12.75" customHeight="1" x14ac:dyDescent="0.25">
      <c r="A652" s="98"/>
      <c r="B652" s="2"/>
      <c r="E652" s="4"/>
      <c r="F652" s="2"/>
      <c r="H652" s="5"/>
      <c r="I652" s="6"/>
      <c r="J652" s="8"/>
      <c r="K652" s="9"/>
      <c r="L652" s="9"/>
      <c r="M652" s="9"/>
      <c r="N652" s="9"/>
      <c r="O652" s="9"/>
    </row>
    <row r="653" spans="1:15" ht="12.75" customHeight="1" x14ac:dyDescent="0.25">
      <c r="A653" s="98"/>
      <c r="B653" s="2"/>
      <c r="E653" s="4"/>
      <c r="F653" s="2"/>
      <c r="H653" s="5"/>
      <c r="I653" s="6"/>
      <c r="J653" s="8"/>
      <c r="K653" s="9"/>
      <c r="L653" s="9"/>
      <c r="M653" s="9"/>
      <c r="N653" s="9"/>
      <c r="O653" s="9"/>
    </row>
    <row r="654" spans="1:15" ht="12.75" customHeight="1" x14ac:dyDescent="0.25">
      <c r="A654" s="98"/>
      <c r="B654" s="2"/>
      <c r="E654" s="4"/>
      <c r="F654" s="2"/>
      <c r="H654" s="5"/>
      <c r="I654" s="6"/>
      <c r="J654" s="8"/>
      <c r="K654" s="9"/>
      <c r="L654" s="9"/>
      <c r="M654" s="9"/>
      <c r="N654" s="9"/>
      <c r="O654" s="9"/>
    </row>
    <row r="655" spans="1:15" ht="12.75" customHeight="1" x14ac:dyDescent="0.25">
      <c r="A655" s="98"/>
      <c r="B655" s="2"/>
      <c r="E655" s="4"/>
      <c r="F655" s="2"/>
      <c r="H655" s="5"/>
      <c r="I655" s="6"/>
      <c r="J655" s="8"/>
      <c r="K655" s="9"/>
      <c r="L655" s="9"/>
      <c r="M655" s="9"/>
      <c r="N655" s="9"/>
      <c r="O655" s="9"/>
    </row>
    <row r="656" spans="1:15" ht="12.75" customHeight="1" x14ac:dyDescent="0.25">
      <c r="A656" s="98"/>
      <c r="B656" s="2"/>
      <c r="E656" s="4"/>
      <c r="F656" s="2"/>
      <c r="H656" s="5"/>
      <c r="I656" s="6"/>
      <c r="J656" s="8"/>
      <c r="K656" s="9"/>
      <c r="L656" s="9"/>
      <c r="M656" s="9"/>
      <c r="N656" s="9"/>
      <c r="O656" s="9"/>
    </row>
    <row r="657" spans="1:15" ht="12.75" customHeight="1" x14ac:dyDescent="0.25">
      <c r="A657" s="98"/>
      <c r="B657" s="2"/>
      <c r="E657" s="4"/>
      <c r="F657" s="2"/>
      <c r="H657" s="5"/>
      <c r="I657" s="6"/>
      <c r="J657" s="8"/>
      <c r="K657" s="9"/>
      <c r="L657" s="9"/>
      <c r="M657" s="9"/>
      <c r="N657" s="9"/>
      <c r="O657" s="9"/>
    </row>
    <row r="658" spans="1:15" ht="12.75" customHeight="1" x14ac:dyDescent="0.25">
      <c r="A658" s="98"/>
      <c r="B658" s="2"/>
      <c r="E658" s="4"/>
      <c r="F658" s="2"/>
      <c r="H658" s="5"/>
      <c r="I658" s="6"/>
      <c r="J658" s="8"/>
      <c r="K658" s="9"/>
      <c r="L658" s="9"/>
      <c r="M658" s="9"/>
      <c r="N658" s="9"/>
      <c r="O658" s="9"/>
    </row>
    <row r="659" spans="1:15" ht="12.75" customHeight="1" x14ac:dyDescent="0.25">
      <c r="A659" s="98"/>
      <c r="B659" s="2"/>
      <c r="E659" s="4"/>
      <c r="F659" s="2"/>
      <c r="H659" s="5"/>
      <c r="I659" s="6"/>
      <c r="J659" s="8"/>
      <c r="K659" s="9"/>
      <c r="L659" s="9"/>
      <c r="M659" s="9"/>
      <c r="N659" s="9"/>
      <c r="O659" s="9"/>
    </row>
    <row r="660" spans="1:15" ht="12.75" customHeight="1" x14ac:dyDescent="0.25">
      <c r="A660" s="98"/>
      <c r="B660" s="2"/>
      <c r="E660" s="4"/>
      <c r="F660" s="2"/>
      <c r="H660" s="5"/>
      <c r="I660" s="6"/>
      <c r="J660" s="8"/>
      <c r="K660" s="9"/>
      <c r="L660" s="9"/>
      <c r="M660" s="9"/>
      <c r="N660" s="9"/>
      <c r="O660" s="9"/>
    </row>
    <row r="661" spans="1:15" ht="12.75" customHeight="1" x14ac:dyDescent="0.25">
      <c r="A661" s="98"/>
      <c r="B661" s="2"/>
      <c r="E661" s="4"/>
      <c r="F661" s="2"/>
      <c r="H661" s="5"/>
      <c r="I661" s="6"/>
      <c r="J661" s="8"/>
      <c r="K661" s="9"/>
      <c r="L661" s="9"/>
      <c r="M661" s="9"/>
      <c r="N661" s="9"/>
      <c r="O661" s="9"/>
    </row>
    <row r="662" spans="1:15" ht="12.75" customHeight="1" x14ac:dyDescent="0.25">
      <c r="A662" s="98"/>
      <c r="B662" s="2"/>
      <c r="E662" s="4"/>
      <c r="F662" s="2"/>
      <c r="H662" s="5"/>
      <c r="I662" s="6"/>
      <c r="J662" s="8"/>
      <c r="K662" s="9"/>
      <c r="L662" s="9"/>
      <c r="M662" s="9"/>
      <c r="N662" s="9"/>
      <c r="O662" s="9"/>
    </row>
    <row r="663" spans="1:15" ht="12.75" customHeight="1" x14ac:dyDescent="0.25">
      <c r="A663" s="98"/>
      <c r="B663" s="2"/>
      <c r="E663" s="4"/>
      <c r="F663" s="2"/>
      <c r="H663" s="5"/>
      <c r="I663" s="6"/>
      <c r="J663" s="8"/>
      <c r="K663" s="9"/>
      <c r="L663" s="9"/>
      <c r="M663" s="9"/>
      <c r="N663" s="9"/>
      <c r="O663" s="9"/>
    </row>
    <row r="664" spans="1:15" ht="12.75" customHeight="1" x14ac:dyDescent="0.25">
      <c r="A664" s="98"/>
      <c r="B664" s="2"/>
      <c r="E664" s="4"/>
      <c r="F664" s="2"/>
      <c r="H664" s="5"/>
      <c r="I664" s="6"/>
      <c r="J664" s="8"/>
      <c r="K664" s="9"/>
      <c r="L664" s="9"/>
      <c r="M664" s="9"/>
      <c r="N664" s="9"/>
      <c r="O664" s="9"/>
    </row>
    <row r="665" spans="1:15" ht="12.75" customHeight="1" x14ac:dyDescent="0.25">
      <c r="A665" s="98"/>
      <c r="B665" s="2"/>
      <c r="E665" s="4"/>
      <c r="F665" s="2"/>
      <c r="H665" s="5"/>
      <c r="I665" s="6"/>
      <c r="J665" s="8"/>
      <c r="K665" s="9"/>
      <c r="L665" s="9"/>
      <c r="M665" s="9"/>
      <c r="N665" s="9"/>
      <c r="O665" s="9"/>
    </row>
    <row r="666" spans="1:15" ht="12.75" customHeight="1" x14ac:dyDescent="0.25">
      <c r="A666" s="98"/>
      <c r="B666" s="2"/>
      <c r="E666" s="4"/>
      <c r="F666" s="2"/>
      <c r="H666" s="5"/>
      <c r="I666" s="6"/>
      <c r="J666" s="8"/>
      <c r="K666" s="9"/>
      <c r="L666" s="9"/>
      <c r="M666" s="9"/>
      <c r="N666" s="9"/>
      <c r="O666" s="9"/>
    </row>
    <row r="667" spans="1:15" ht="12.75" customHeight="1" x14ac:dyDescent="0.25">
      <c r="A667" s="98"/>
      <c r="B667" s="2"/>
      <c r="E667" s="4"/>
      <c r="F667" s="2"/>
      <c r="H667" s="5"/>
      <c r="I667" s="6"/>
      <c r="J667" s="8"/>
      <c r="K667" s="9"/>
      <c r="L667" s="9"/>
      <c r="M667" s="9"/>
      <c r="N667" s="9"/>
      <c r="O667" s="9"/>
    </row>
    <row r="668" spans="1:15" ht="12.75" customHeight="1" x14ac:dyDescent="0.25">
      <c r="A668" s="98"/>
      <c r="B668" s="2"/>
      <c r="E668" s="4"/>
      <c r="F668" s="2"/>
      <c r="H668" s="5"/>
      <c r="I668" s="6"/>
      <c r="J668" s="8"/>
      <c r="K668" s="9"/>
      <c r="L668" s="9"/>
      <c r="M668" s="9"/>
      <c r="N668" s="9"/>
      <c r="O668" s="9"/>
    </row>
    <row r="669" spans="1:15" ht="12.75" customHeight="1" x14ac:dyDescent="0.25">
      <c r="A669" s="98"/>
      <c r="B669" s="2"/>
      <c r="E669" s="4"/>
      <c r="F669" s="2"/>
      <c r="H669" s="5"/>
      <c r="I669" s="6"/>
      <c r="J669" s="8"/>
      <c r="K669" s="9"/>
      <c r="L669" s="9"/>
      <c r="M669" s="9"/>
      <c r="N669" s="9"/>
      <c r="O669" s="9"/>
    </row>
    <row r="670" spans="1:15" ht="12.75" customHeight="1" x14ac:dyDescent="0.25">
      <c r="A670" s="98"/>
      <c r="B670" s="2"/>
      <c r="E670" s="4"/>
      <c r="F670" s="2"/>
      <c r="H670" s="5"/>
      <c r="I670" s="6"/>
      <c r="J670" s="8"/>
      <c r="K670" s="9"/>
      <c r="L670" s="9"/>
      <c r="M670" s="9"/>
      <c r="N670" s="9"/>
      <c r="O670" s="9"/>
    </row>
    <row r="671" spans="1:15" ht="12.75" customHeight="1" x14ac:dyDescent="0.25">
      <c r="A671" s="98"/>
      <c r="B671" s="2"/>
      <c r="E671" s="4"/>
      <c r="F671" s="2"/>
      <c r="H671" s="5"/>
      <c r="I671" s="6"/>
      <c r="J671" s="8"/>
      <c r="K671" s="9"/>
      <c r="L671" s="9"/>
      <c r="M671" s="9"/>
      <c r="N671" s="9"/>
      <c r="O671" s="9"/>
    </row>
    <row r="672" spans="1:15" ht="12.75" customHeight="1" x14ac:dyDescent="0.25">
      <c r="A672" s="98"/>
      <c r="B672" s="2"/>
      <c r="E672" s="4"/>
      <c r="F672" s="2"/>
      <c r="H672" s="5"/>
      <c r="I672" s="6"/>
      <c r="J672" s="8"/>
      <c r="K672" s="9"/>
      <c r="L672" s="9"/>
      <c r="M672" s="9"/>
      <c r="N672" s="9"/>
      <c r="O672" s="9"/>
    </row>
    <row r="673" spans="1:15" ht="12.75" customHeight="1" x14ac:dyDescent="0.25">
      <c r="A673" s="98"/>
      <c r="B673" s="2"/>
      <c r="E673" s="4"/>
      <c r="F673" s="2"/>
      <c r="H673" s="5"/>
      <c r="I673" s="6"/>
      <c r="J673" s="8"/>
      <c r="K673" s="9"/>
      <c r="L673" s="9"/>
      <c r="M673" s="9"/>
      <c r="N673" s="9"/>
      <c r="O673" s="9"/>
    </row>
    <row r="674" spans="1:15" ht="12.75" customHeight="1" x14ac:dyDescent="0.25">
      <c r="A674" s="98"/>
      <c r="B674" s="2"/>
      <c r="E674" s="4"/>
      <c r="F674" s="2"/>
      <c r="H674" s="5"/>
      <c r="I674" s="6"/>
      <c r="J674" s="8"/>
      <c r="K674" s="9"/>
      <c r="L674" s="9"/>
      <c r="M674" s="9"/>
      <c r="N674" s="9"/>
      <c r="O674" s="9"/>
    </row>
    <row r="675" spans="1:15" ht="12.75" customHeight="1" x14ac:dyDescent="0.25">
      <c r="A675" s="98"/>
      <c r="B675" s="2"/>
      <c r="E675" s="4"/>
      <c r="F675" s="2"/>
      <c r="H675" s="5"/>
      <c r="I675" s="6"/>
      <c r="J675" s="8"/>
      <c r="K675" s="9"/>
      <c r="L675" s="9"/>
      <c r="M675" s="9"/>
      <c r="N675" s="9"/>
      <c r="O675" s="9"/>
    </row>
    <row r="676" spans="1:15" ht="12.75" customHeight="1" x14ac:dyDescent="0.25">
      <c r="A676" s="98"/>
      <c r="B676" s="2"/>
      <c r="E676" s="4"/>
      <c r="F676" s="2"/>
      <c r="H676" s="5"/>
      <c r="I676" s="6"/>
      <c r="J676" s="8"/>
      <c r="K676" s="9"/>
      <c r="L676" s="9"/>
      <c r="M676" s="9"/>
      <c r="N676" s="9"/>
      <c r="O676" s="9"/>
    </row>
    <row r="677" spans="1:15" ht="12.75" customHeight="1" x14ac:dyDescent="0.25">
      <c r="A677" s="98"/>
      <c r="B677" s="2"/>
      <c r="E677" s="4"/>
      <c r="F677" s="2"/>
      <c r="H677" s="5"/>
      <c r="I677" s="6"/>
      <c r="J677" s="8"/>
      <c r="K677" s="9"/>
      <c r="L677" s="9"/>
      <c r="M677" s="9"/>
      <c r="N677" s="9"/>
      <c r="O677" s="9"/>
    </row>
    <row r="678" spans="1:15" ht="12.75" customHeight="1" x14ac:dyDescent="0.25">
      <c r="A678" s="98"/>
      <c r="B678" s="2"/>
      <c r="E678" s="4"/>
      <c r="F678" s="2"/>
      <c r="H678" s="5"/>
      <c r="I678" s="6"/>
      <c r="J678" s="8"/>
      <c r="K678" s="9"/>
      <c r="L678" s="9"/>
      <c r="M678" s="9"/>
      <c r="N678" s="9"/>
      <c r="O678" s="9"/>
    </row>
    <row r="679" spans="1:15" ht="12.75" customHeight="1" x14ac:dyDescent="0.25">
      <c r="A679" s="98"/>
      <c r="B679" s="2"/>
      <c r="E679" s="4"/>
      <c r="F679" s="2"/>
      <c r="H679" s="5"/>
      <c r="I679" s="6"/>
      <c r="J679" s="8"/>
      <c r="K679" s="9"/>
      <c r="L679" s="9"/>
      <c r="M679" s="9"/>
      <c r="N679" s="9"/>
      <c r="O679" s="9"/>
    </row>
    <row r="680" spans="1:15" ht="12.75" customHeight="1" x14ac:dyDescent="0.25">
      <c r="A680" s="98"/>
      <c r="B680" s="2"/>
      <c r="E680" s="4"/>
      <c r="F680" s="2"/>
      <c r="H680" s="5"/>
      <c r="I680" s="6"/>
      <c r="J680" s="8"/>
      <c r="K680" s="9"/>
      <c r="L680" s="9"/>
      <c r="M680" s="9"/>
      <c r="N680" s="9"/>
      <c r="O680" s="9"/>
    </row>
    <row r="681" spans="1:15" ht="12.75" customHeight="1" x14ac:dyDescent="0.25">
      <c r="A681" s="98"/>
      <c r="B681" s="2"/>
      <c r="E681" s="4"/>
      <c r="F681" s="2"/>
      <c r="H681" s="5"/>
      <c r="I681" s="6"/>
      <c r="J681" s="8"/>
      <c r="K681" s="9"/>
      <c r="L681" s="9"/>
      <c r="M681" s="9"/>
      <c r="N681" s="9"/>
      <c r="O681" s="9"/>
    </row>
    <row r="682" spans="1:15" ht="12.75" customHeight="1" x14ac:dyDescent="0.25">
      <c r="A682" s="98"/>
      <c r="B682" s="2"/>
      <c r="E682" s="4"/>
      <c r="F682" s="2"/>
      <c r="H682" s="5"/>
      <c r="I682" s="6"/>
      <c r="J682" s="8"/>
      <c r="K682" s="9"/>
      <c r="L682" s="9"/>
      <c r="M682" s="9"/>
      <c r="N682" s="9"/>
      <c r="O682" s="9"/>
    </row>
    <row r="683" spans="1:15" ht="12.75" customHeight="1" x14ac:dyDescent="0.25">
      <c r="A683" s="98"/>
      <c r="B683" s="2"/>
      <c r="E683" s="4"/>
      <c r="F683" s="2"/>
      <c r="H683" s="5"/>
      <c r="I683" s="6"/>
      <c r="J683" s="8"/>
      <c r="K683" s="9"/>
      <c r="L683" s="9"/>
      <c r="M683" s="9"/>
      <c r="N683" s="9"/>
      <c r="O683" s="9"/>
    </row>
    <row r="684" spans="1:15" ht="12.75" customHeight="1" x14ac:dyDescent="0.25">
      <c r="A684" s="98"/>
      <c r="B684" s="2"/>
      <c r="E684" s="4"/>
      <c r="F684" s="2"/>
      <c r="H684" s="5"/>
      <c r="I684" s="6"/>
      <c r="J684" s="8"/>
      <c r="K684" s="9"/>
      <c r="L684" s="9"/>
      <c r="M684" s="9"/>
      <c r="N684" s="9"/>
      <c r="O684" s="9"/>
    </row>
    <row r="685" spans="1:15" ht="12.75" customHeight="1" x14ac:dyDescent="0.25">
      <c r="A685" s="98"/>
      <c r="B685" s="2"/>
      <c r="E685" s="4"/>
      <c r="F685" s="2"/>
      <c r="H685" s="5"/>
      <c r="I685" s="6"/>
      <c r="J685" s="8"/>
      <c r="K685" s="9"/>
      <c r="L685" s="9"/>
      <c r="M685" s="9"/>
      <c r="N685" s="9"/>
      <c r="O685" s="9"/>
    </row>
    <row r="686" spans="1:15" ht="12.75" customHeight="1" x14ac:dyDescent="0.25">
      <c r="A686" s="98"/>
      <c r="B686" s="2"/>
      <c r="E686" s="4"/>
      <c r="F686" s="2"/>
      <c r="H686" s="5"/>
      <c r="I686" s="6"/>
      <c r="J686" s="8"/>
      <c r="K686" s="9"/>
      <c r="L686" s="9"/>
      <c r="M686" s="9"/>
      <c r="N686" s="9"/>
      <c r="O686" s="9"/>
    </row>
    <row r="687" spans="1:15" ht="12.75" customHeight="1" x14ac:dyDescent="0.25">
      <c r="A687" s="98"/>
      <c r="B687" s="2"/>
      <c r="E687" s="4"/>
      <c r="F687" s="2"/>
      <c r="H687" s="5"/>
      <c r="I687" s="6"/>
      <c r="J687" s="8"/>
      <c r="K687" s="9"/>
      <c r="L687" s="9"/>
      <c r="M687" s="9"/>
      <c r="N687" s="9"/>
      <c r="O687" s="9"/>
    </row>
    <row r="688" spans="1:15" ht="12.75" customHeight="1" x14ac:dyDescent="0.25">
      <c r="A688" s="98"/>
      <c r="B688" s="2"/>
      <c r="E688" s="4"/>
      <c r="F688" s="2"/>
      <c r="H688" s="5"/>
      <c r="I688" s="6"/>
      <c r="J688" s="8"/>
      <c r="K688" s="9"/>
      <c r="L688" s="9"/>
      <c r="M688" s="9"/>
      <c r="N688" s="9"/>
      <c r="O688" s="9"/>
    </row>
    <row r="689" spans="1:15" ht="12.75" customHeight="1" x14ac:dyDescent="0.25">
      <c r="A689" s="98"/>
      <c r="B689" s="2"/>
      <c r="E689" s="4"/>
      <c r="F689" s="2"/>
      <c r="H689" s="5"/>
      <c r="I689" s="6"/>
      <c r="J689" s="8"/>
      <c r="K689" s="9"/>
      <c r="L689" s="9"/>
      <c r="M689" s="9"/>
      <c r="N689" s="9"/>
      <c r="O689" s="9"/>
    </row>
    <row r="690" spans="1:15" ht="12.75" customHeight="1" x14ac:dyDescent="0.25">
      <c r="A690" s="98"/>
      <c r="B690" s="2"/>
      <c r="E690" s="4"/>
      <c r="F690" s="2"/>
      <c r="H690" s="5"/>
      <c r="I690" s="6"/>
      <c r="J690" s="8"/>
      <c r="K690" s="9"/>
      <c r="L690" s="9"/>
      <c r="M690" s="9"/>
      <c r="N690" s="9"/>
      <c r="O690" s="9"/>
    </row>
    <row r="691" spans="1:15" ht="12.75" customHeight="1" x14ac:dyDescent="0.25">
      <c r="A691" s="98"/>
      <c r="B691" s="2"/>
      <c r="E691" s="4"/>
      <c r="F691" s="2"/>
      <c r="H691" s="5"/>
      <c r="I691" s="6"/>
      <c r="J691" s="8"/>
      <c r="K691" s="9"/>
      <c r="L691" s="9"/>
      <c r="M691" s="9"/>
      <c r="N691" s="9"/>
      <c r="O691" s="9"/>
    </row>
    <row r="692" spans="1:15" ht="12.75" customHeight="1" x14ac:dyDescent="0.25">
      <c r="A692" s="98"/>
      <c r="B692" s="2"/>
      <c r="E692" s="4"/>
      <c r="F692" s="2"/>
      <c r="H692" s="5"/>
      <c r="I692" s="6"/>
      <c r="J692" s="8"/>
      <c r="K692" s="9"/>
      <c r="L692" s="9"/>
      <c r="M692" s="9"/>
      <c r="N692" s="9"/>
      <c r="O692" s="9"/>
    </row>
    <row r="693" spans="1:15" ht="12.75" customHeight="1" x14ac:dyDescent="0.25">
      <c r="A693" s="98"/>
      <c r="B693" s="2"/>
      <c r="E693" s="4"/>
      <c r="F693" s="2"/>
      <c r="H693" s="5"/>
      <c r="I693" s="6"/>
      <c r="J693" s="8"/>
      <c r="K693" s="9"/>
      <c r="L693" s="9"/>
      <c r="M693" s="9"/>
      <c r="N693" s="9"/>
      <c r="O693" s="9"/>
    </row>
    <row r="694" spans="1:15" ht="12.75" customHeight="1" x14ac:dyDescent="0.25">
      <c r="A694" s="98"/>
      <c r="B694" s="2"/>
      <c r="E694" s="4"/>
      <c r="F694" s="2"/>
      <c r="H694" s="5"/>
      <c r="I694" s="6"/>
      <c r="J694" s="8"/>
      <c r="K694" s="9"/>
      <c r="L694" s="9"/>
      <c r="M694" s="9"/>
      <c r="N694" s="9"/>
      <c r="O694" s="9"/>
    </row>
    <row r="695" spans="1:15" ht="12.75" customHeight="1" x14ac:dyDescent="0.25">
      <c r="A695" s="98"/>
      <c r="B695" s="2"/>
      <c r="E695" s="4"/>
      <c r="F695" s="2"/>
      <c r="H695" s="5"/>
      <c r="I695" s="6"/>
      <c r="J695" s="8"/>
      <c r="K695" s="9"/>
      <c r="L695" s="9"/>
      <c r="M695" s="9"/>
      <c r="N695" s="9"/>
      <c r="O695" s="9"/>
    </row>
    <row r="696" spans="1:15" ht="12.75" customHeight="1" x14ac:dyDescent="0.25">
      <c r="A696" s="98"/>
      <c r="B696" s="2"/>
      <c r="E696" s="4"/>
      <c r="F696" s="2"/>
      <c r="H696" s="5"/>
      <c r="I696" s="6"/>
      <c r="J696" s="8"/>
      <c r="K696" s="9"/>
      <c r="L696" s="9"/>
      <c r="M696" s="9"/>
      <c r="N696" s="9"/>
      <c r="O696" s="9"/>
    </row>
    <row r="697" spans="1:15" ht="12.75" customHeight="1" x14ac:dyDescent="0.25">
      <c r="A697" s="98"/>
      <c r="B697" s="2"/>
      <c r="E697" s="4"/>
      <c r="F697" s="2"/>
      <c r="H697" s="5"/>
      <c r="I697" s="6"/>
      <c r="J697" s="8"/>
      <c r="K697" s="9"/>
      <c r="L697" s="9"/>
      <c r="M697" s="9"/>
      <c r="N697" s="9"/>
      <c r="O697" s="9"/>
    </row>
    <row r="698" spans="1:15" ht="12.75" customHeight="1" x14ac:dyDescent="0.25">
      <c r="A698" s="98"/>
      <c r="B698" s="2"/>
      <c r="E698" s="4"/>
      <c r="F698" s="2"/>
      <c r="H698" s="5"/>
      <c r="I698" s="6"/>
      <c r="J698" s="8"/>
      <c r="K698" s="9"/>
      <c r="L698" s="9"/>
      <c r="M698" s="9"/>
      <c r="N698" s="9"/>
      <c r="O698" s="9"/>
    </row>
    <row r="699" spans="1:15" ht="12.75" customHeight="1" x14ac:dyDescent="0.25">
      <c r="A699" s="98"/>
      <c r="B699" s="2"/>
      <c r="E699" s="4"/>
      <c r="F699" s="2"/>
      <c r="H699" s="5"/>
      <c r="I699" s="6"/>
      <c r="J699" s="8"/>
      <c r="K699" s="9"/>
      <c r="L699" s="9"/>
      <c r="M699" s="9"/>
      <c r="N699" s="9"/>
      <c r="O699" s="9"/>
    </row>
    <row r="700" spans="1:15" ht="12.75" customHeight="1" x14ac:dyDescent="0.25">
      <c r="A700" s="98"/>
      <c r="B700" s="2"/>
      <c r="E700" s="4"/>
      <c r="F700" s="2"/>
      <c r="H700" s="5"/>
      <c r="I700" s="6"/>
      <c r="J700" s="8"/>
      <c r="K700" s="9"/>
      <c r="L700" s="9"/>
      <c r="M700" s="9"/>
      <c r="N700" s="9"/>
      <c r="O700" s="9"/>
    </row>
    <row r="701" spans="1:15" ht="12.75" customHeight="1" x14ac:dyDescent="0.25">
      <c r="A701" s="98"/>
      <c r="B701" s="2"/>
      <c r="E701" s="4"/>
      <c r="F701" s="2"/>
      <c r="H701" s="5"/>
      <c r="I701" s="6"/>
      <c r="J701" s="8"/>
      <c r="K701" s="9"/>
      <c r="L701" s="9"/>
      <c r="M701" s="9"/>
      <c r="N701" s="9"/>
      <c r="O701" s="9"/>
    </row>
    <row r="702" spans="1:15" ht="12.75" customHeight="1" x14ac:dyDescent="0.25">
      <c r="A702" s="98"/>
      <c r="B702" s="2"/>
      <c r="E702" s="4"/>
      <c r="F702" s="2"/>
      <c r="H702" s="5"/>
      <c r="I702" s="6"/>
      <c r="J702" s="8"/>
      <c r="K702" s="9"/>
      <c r="L702" s="9"/>
      <c r="M702" s="9"/>
      <c r="N702" s="9"/>
      <c r="O702" s="9"/>
    </row>
    <row r="703" spans="1:15" ht="12.75" customHeight="1" x14ac:dyDescent="0.25">
      <c r="A703" s="98"/>
      <c r="B703" s="2"/>
      <c r="E703" s="4"/>
      <c r="F703" s="2"/>
      <c r="H703" s="5"/>
      <c r="I703" s="6"/>
      <c r="J703" s="8"/>
      <c r="K703" s="9"/>
      <c r="L703" s="9"/>
      <c r="M703" s="9"/>
      <c r="N703" s="9"/>
      <c r="O703" s="9"/>
    </row>
    <row r="704" spans="1:15" ht="12.75" customHeight="1" x14ac:dyDescent="0.25">
      <c r="A704" s="98"/>
      <c r="B704" s="2"/>
      <c r="E704" s="4"/>
      <c r="F704" s="2"/>
      <c r="H704" s="5"/>
      <c r="I704" s="6"/>
      <c r="J704" s="8"/>
      <c r="K704" s="9"/>
      <c r="L704" s="9"/>
      <c r="M704" s="9"/>
      <c r="N704" s="9"/>
      <c r="O704" s="9"/>
    </row>
    <row r="705" spans="1:15" ht="12.75" customHeight="1" x14ac:dyDescent="0.25">
      <c r="A705" s="98"/>
      <c r="B705" s="2"/>
      <c r="E705" s="4"/>
      <c r="F705" s="2"/>
      <c r="H705" s="5"/>
      <c r="I705" s="6"/>
      <c r="J705" s="8"/>
      <c r="K705" s="9"/>
      <c r="L705" s="9"/>
      <c r="M705" s="9"/>
      <c r="N705" s="9"/>
      <c r="O705" s="9"/>
    </row>
    <row r="706" spans="1:15" ht="12.75" customHeight="1" x14ac:dyDescent="0.25">
      <c r="A706" s="98"/>
      <c r="B706" s="2"/>
      <c r="E706" s="4"/>
      <c r="F706" s="2"/>
      <c r="H706" s="5"/>
      <c r="I706" s="6"/>
      <c r="J706" s="8"/>
      <c r="K706" s="9"/>
      <c r="L706" s="9"/>
      <c r="M706" s="9"/>
      <c r="N706" s="9"/>
      <c r="O706" s="9"/>
    </row>
    <row r="707" spans="1:15" ht="12.75" customHeight="1" x14ac:dyDescent="0.25">
      <c r="A707" s="98"/>
      <c r="B707" s="2"/>
      <c r="E707" s="4"/>
      <c r="F707" s="2"/>
      <c r="H707" s="5"/>
      <c r="I707" s="6"/>
      <c r="J707" s="8"/>
      <c r="K707" s="9"/>
      <c r="L707" s="9"/>
      <c r="M707" s="9"/>
      <c r="N707" s="9"/>
      <c r="O707" s="9"/>
    </row>
    <row r="708" spans="1:15" ht="12.75" customHeight="1" x14ac:dyDescent="0.25">
      <c r="A708" s="98"/>
      <c r="B708" s="2"/>
      <c r="E708" s="4"/>
      <c r="F708" s="2"/>
      <c r="H708" s="5"/>
      <c r="I708" s="6"/>
      <c r="J708" s="8"/>
      <c r="K708" s="9"/>
      <c r="L708" s="9"/>
      <c r="M708" s="9"/>
      <c r="N708" s="9"/>
      <c r="O708" s="9"/>
    </row>
    <row r="709" spans="1:15" ht="12.75" customHeight="1" x14ac:dyDescent="0.25">
      <c r="A709" s="98"/>
      <c r="B709" s="2"/>
      <c r="E709" s="4"/>
      <c r="F709" s="2"/>
      <c r="H709" s="5"/>
      <c r="I709" s="6"/>
      <c r="J709" s="8"/>
      <c r="K709" s="9"/>
      <c r="L709" s="9"/>
      <c r="M709" s="9"/>
      <c r="N709" s="9"/>
      <c r="O709" s="9"/>
    </row>
    <row r="710" spans="1:15" ht="12.75" customHeight="1" x14ac:dyDescent="0.25">
      <c r="A710" s="98"/>
      <c r="B710" s="2"/>
      <c r="E710" s="4"/>
      <c r="F710" s="2"/>
      <c r="H710" s="5"/>
      <c r="I710" s="6"/>
      <c r="J710" s="8"/>
      <c r="K710" s="9"/>
      <c r="L710" s="9"/>
      <c r="M710" s="9"/>
      <c r="N710" s="9"/>
      <c r="O710" s="9"/>
    </row>
    <row r="711" spans="1:15" ht="12.75" customHeight="1" x14ac:dyDescent="0.25">
      <c r="A711" s="98"/>
      <c r="B711" s="2"/>
      <c r="E711" s="4"/>
      <c r="F711" s="2"/>
      <c r="H711" s="5"/>
      <c r="I711" s="6"/>
      <c r="J711" s="8"/>
      <c r="K711" s="9"/>
      <c r="L711" s="9"/>
      <c r="M711" s="9"/>
      <c r="N711" s="9"/>
      <c r="O711" s="9"/>
    </row>
    <row r="712" spans="1:15" ht="12.75" customHeight="1" x14ac:dyDescent="0.25">
      <c r="A712" s="98"/>
      <c r="B712" s="2"/>
      <c r="E712" s="4"/>
      <c r="F712" s="2"/>
      <c r="H712" s="5"/>
      <c r="I712" s="6"/>
      <c r="J712" s="8"/>
      <c r="K712" s="9"/>
      <c r="L712" s="9"/>
      <c r="M712" s="9"/>
      <c r="N712" s="9"/>
      <c r="O712" s="9"/>
    </row>
    <row r="713" spans="1:15" ht="12.75" customHeight="1" x14ac:dyDescent="0.25">
      <c r="A713" s="98"/>
      <c r="B713" s="2"/>
      <c r="E713" s="4"/>
      <c r="F713" s="2"/>
      <c r="H713" s="5"/>
      <c r="I713" s="6"/>
      <c r="J713" s="8"/>
      <c r="K713" s="9"/>
      <c r="L713" s="9"/>
      <c r="M713" s="9"/>
      <c r="N713" s="9"/>
      <c r="O713" s="9"/>
    </row>
    <row r="714" spans="1:15" ht="12.75" customHeight="1" x14ac:dyDescent="0.25">
      <c r="A714" s="98"/>
      <c r="B714" s="2"/>
      <c r="E714" s="4"/>
      <c r="F714" s="2"/>
      <c r="H714" s="5"/>
      <c r="I714" s="6"/>
      <c r="J714" s="8"/>
      <c r="K714" s="9"/>
      <c r="L714" s="9"/>
      <c r="M714" s="9"/>
      <c r="N714" s="9"/>
      <c r="O714" s="9"/>
    </row>
    <row r="715" spans="1:15" ht="12.75" customHeight="1" x14ac:dyDescent="0.25">
      <c r="A715" s="98"/>
      <c r="B715" s="2"/>
      <c r="E715" s="4"/>
      <c r="F715" s="2"/>
      <c r="H715" s="5"/>
      <c r="I715" s="6"/>
      <c r="J715" s="8"/>
      <c r="K715" s="9"/>
      <c r="L715" s="9"/>
      <c r="M715" s="9"/>
      <c r="N715" s="9"/>
      <c r="O715" s="9"/>
    </row>
    <row r="716" spans="1:15" ht="12.75" customHeight="1" x14ac:dyDescent="0.25">
      <c r="A716" s="98"/>
      <c r="B716" s="2"/>
      <c r="E716" s="4"/>
      <c r="F716" s="2"/>
      <c r="H716" s="5"/>
      <c r="I716" s="6"/>
      <c r="J716" s="8"/>
      <c r="K716" s="9"/>
      <c r="L716" s="9"/>
      <c r="M716" s="9"/>
      <c r="N716" s="9"/>
      <c r="O716" s="9"/>
    </row>
    <row r="717" spans="1:15" ht="12.75" customHeight="1" x14ac:dyDescent="0.25">
      <c r="A717" s="98"/>
      <c r="B717" s="2"/>
      <c r="E717" s="4"/>
      <c r="F717" s="2"/>
      <c r="H717" s="5"/>
      <c r="I717" s="6"/>
      <c r="J717" s="8"/>
      <c r="K717" s="9"/>
      <c r="L717" s="9"/>
      <c r="M717" s="9"/>
      <c r="N717" s="9"/>
      <c r="O717" s="9"/>
    </row>
    <row r="718" spans="1:15" ht="12.75" customHeight="1" x14ac:dyDescent="0.25">
      <c r="A718" s="98"/>
      <c r="B718" s="2"/>
      <c r="E718" s="4"/>
      <c r="F718" s="2"/>
      <c r="H718" s="5"/>
      <c r="I718" s="6"/>
      <c r="J718" s="8"/>
      <c r="K718" s="9"/>
      <c r="L718" s="9"/>
      <c r="M718" s="9"/>
      <c r="N718" s="9"/>
      <c r="O718" s="9"/>
    </row>
    <row r="719" spans="1:15" ht="12.75" customHeight="1" x14ac:dyDescent="0.25">
      <c r="A719" s="98"/>
      <c r="B719" s="2"/>
      <c r="E719" s="4"/>
      <c r="F719" s="2"/>
      <c r="H719" s="5"/>
      <c r="I719" s="6"/>
      <c r="J719" s="8"/>
      <c r="K719" s="9"/>
      <c r="L719" s="9"/>
      <c r="M719" s="9"/>
      <c r="N719" s="9"/>
      <c r="O719" s="9"/>
    </row>
    <row r="720" spans="1:15" ht="12.75" customHeight="1" x14ac:dyDescent="0.25">
      <c r="A720" s="98"/>
      <c r="B720" s="2"/>
      <c r="E720" s="4"/>
      <c r="F720" s="2"/>
      <c r="H720" s="5"/>
      <c r="I720" s="6"/>
      <c r="J720" s="8"/>
      <c r="K720" s="9"/>
      <c r="L720" s="9"/>
      <c r="M720" s="9"/>
      <c r="N720" s="9"/>
      <c r="O720" s="9"/>
    </row>
    <row r="721" spans="1:15" ht="12.75" customHeight="1" x14ac:dyDescent="0.25">
      <c r="A721" s="98"/>
      <c r="B721" s="2"/>
      <c r="E721" s="4"/>
      <c r="F721" s="2"/>
      <c r="H721" s="5"/>
      <c r="I721" s="6"/>
      <c r="J721" s="8"/>
      <c r="K721" s="9"/>
      <c r="L721" s="9"/>
      <c r="M721" s="9"/>
      <c r="N721" s="9"/>
      <c r="O721" s="9"/>
    </row>
    <row r="722" spans="1:15" ht="12.75" customHeight="1" x14ac:dyDescent="0.25">
      <c r="A722" s="98"/>
      <c r="B722" s="2"/>
      <c r="E722" s="4"/>
      <c r="F722" s="2"/>
      <c r="H722" s="5"/>
      <c r="I722" s="6"/>
      <c r="J722" s="8"/>
      <c r="K722" s="9"/>
      <c r="L722" s="9"/>
      <c r="M722" s="9"/>
      <c r="N722" s="9"/>
      <c r="O722" s="9"/>
    </row>
    <row r="723" spans="1:15" ht="12.75" customHeight="1" x14ac:dyDescent="0.25">
      <c r="A723" s="98"/>
      <c r="B723" s="2"/>
      <c r="E723" s="4"/>
      <c r="F723" s="2"/>
      <c r="H723" s="5"/>
      <c r="I723" s="6"/>
      <c r="J723" s="8"/>
      <c r="K723" s="9"/>
      <c r="L723" s="9"/>
      <c r="M723" s="9"/>
      <c r="N723" s="9"/>
      <c r="O723" s="9"/>
    </row>
    <row r="724" spans="1:15" ht="12.75" customHeight="1" x14ac:dyDescent="0.25">
      <c r="A724" s="98"/>
      <c r="B724" s="2"/>
      <c r="E724" s="4"/>
      <c r="F724" s="2"/>
      <c r="H724" s="5"/>
      <c r="I724" s="6"/>
      <c r="J724" s="8"/>
      <c r="K724" s="9"/>
      <c r="L724" s="9"/>
      <c r="M724" s="9"/>
      <c r="N724" s="9"/>
      <c r="O724" s="9"/>
    </row>
    <row r="725" spans="1:15" ht="12.75" customHeight="1" x14ac:dyDescent="0.25">
      <c r="A725" s="98"/>
      <c r="B725" s="2"/>
      <c r="E725" s="4"/>
      <c r="F725" s="2"/>
      <c r="H725" s="5"/>
      <c r="I725" s="6"/>
      <c r="J725" s="8"/>
      <c r="K725" s="9"/>
      <c r="L725" s="9"/>
      <c r="M725" s="9"/>
      <c r="N725" s="9"/>
      <c r="O725" s="9"/>
    </row>
    <row r="726" spans="1:15" ht="12.75" customHeight="1" x14ac:dyDescent="0.25">
      <c r="A726" s="98"/>
      <c r="B726" s="2"/>
      <c r="E726" s="4"/>
      <c r="F726" s="2"/>
      <c r="H726" s="5"/>
      <c r="I726" s="6"/>
      <c r="J726" s="8"/>
      <c r="K726" s="9"/>
      <c r="L726" s="9"/>
      <c r="M726" s="9"/>
      <c r="N726" s="9"/>
      <c r="O726" s="9"/>
    </row>
    <row r="727" spans="1:15" ht="12.75" customHeight="1" x14ac:dyDescent="0.25">
      <c r="A727" s="98"/>
      <c r="B727" s="2"/>
      <c r="E727" s="4"/>
      <c r="F727" s="2"/>
      <c r="H727" s="5"/>
      <c r="I727" s="6"/>
      <c r="J727" s="8"/>
      <c r="K727" s="9"/>
      <c r="L727" s="9"/>
      <c r="M727" s="9"/>
      <c r="N727" s="9"/>
      <c r="O727" s="9"/>
    </row>
    <row r="728" spans="1:15" ht="12.75" customHeight="1" x14ac:dyDescent="0.25">
      <c r="A728" s="98"/>
      <c r="B728" s="2"/>
      <c r="E728" s="4"/>
      <c r="F728" s="2"/>
      <c r="H728" s="5"/>
      <c r="I728" s="6"/>
      <c r="J728" s="8"/>
      <c r="K728" s="9"/>
      <c r="L728" s="9"/>
      <c r="M728" s="9"/>
      <c r="N728" s="9"/>
      <c r="O728" s="9"/>
    </row>
    <row r="729" spans="1:15" ht="12.75" customHeight="1" x14ac:dyDescent="0.25">
      <c r="A729" s="98"/>
      <c r="B729" s="2"/>
      <c r="E729" s="4"/>
      <c r="F729" s="2"/>
      <c r="H729" s="5"/>
      <c r="I729" s="6"/>
      <c r="J729" s="8"/>
      <c r="K729" s="9"/>
      <c r="L729" s="9"/>
      <c r="M729" s="9"/>
      <c r="N729" s="9"/>
      <c r="O729" s="9"/>
    </row>
    <row r="730" spans="1:15" ht="12.75" customHeight="1" x14ac:dyDescent="0.25">
      <c r="A730" s="98"/>
      <c r="B730" s="2"/>
      <c r="E730" s="4"/>
      <c r="F730" s="2"/>
      <c r="H730" s="5"/>
      <c r="I730" s="6"/>
      <c r="J730" s="8"/>
      <c r="K730" s="9"/>
      <c r="L730" s="9"/>
      <c r="M730" s="9"/>
      <c r="N730" s="9"/>
      <c r="O730" s="9"/>
    </row>
    <row r="731" spans="1:15" ht="12.75" customHeight="1" x14ac:dyDescent="0.25">
      <c r="A731" s="98"/>
      <c r="B731" s="2"/>
      <c r="E731" s="4"/>
      <c r="F731" s="2"/>
      <c r="H731" s="5"/>
      <c r="I731" s="6"/>
      <c r="J731" s="8"/>
      <c r="K731" s="9"/>
      <c r="L731" s="9"/>
      <c r="M731" s="9"/>
      <c r="N731" s="9"/>
      <c r="O731" s="9"/>
    </row>
    <row r="732" spans="1:15" ht="12.75" customHeight="1" x14ac:dyDescent="0.25">
      <c r="A732" s="98"/>
      <c r="B732" s="2"/>
      <c r="E732" s="4"/>
      <c r="F732" s="2"/>
      <c r="H732" s="5"/>
      <c r="I732" s="6"/>
      <c r="J732" s="8"/>
      <c r="K732" s="9"/>
      <c r="L732" s="9"/>
      <c r="M732" s="9"/>
      <c r="N732" s="9"/>
      <c r="O732" s="9"/>
    </row>
    <row r="733" spans="1:15" ht="12.75" customHeight="1" x14ac:dyDescent="0.25">
      <c r="A733" s="98"/>
      <c r="B733" s="2"/>
      <c r="E733" s="4"/>
      <c r="F733" s="2"/>
      <c r="H733" s="5"/>
      <c r="I733" s="6"/>
      <c r="J733" s="8"/>
      <c r="K733" s="9"/>
      <c r="L733" s="9"/>
      <c r="M733" s="9"/>
      <c r="N733" s="9"/>
      <c r="O733" s="9"/>
    </row>
    <row r="734" spans="1:15" ht="12.75" customHeight="1" x14ac:dyDescent="0.25">
      <c r="A734" s="98"/>
      <c r="B734" s="2"/>
      <c r="E734" s="4"/>
      <c r="F734" s="2"/>
      <c r="H734" s="5"/>
      <c r="I734" s="6"/>
      <c r="J734" s="8"/>
      <c r="K734" s="9"/>
      <c r="L734" s="9"/>
      <c r="M734" s="9"/>
      <c r="N734" s="9"/>
      <c r="O734" s="9"/>
    </row>
    <row r="735" spans="1:15" ht="12.75" customHeight="1" x14ac:dyDescent="0.25">
      <c r="A735" s="98"/>
      <c r="B735" s="2"/>
      <c r="E735" s="4"/>
      <c r="F735" s="2"/>
      <c r="H735" s="5"/>
      <c r="I735" s="6"/>
      <c r="J735" s="8"/>
      <c r="K735" s="9"/>
      <c r="L735" s="9"/>
      <c r="M735" s="9"/>
      <c r="N735" s="9"/>
      <c r="O735" s="9"/>
    </row>
    <row r="736" spans="1:15" ht="12.75" customHeight="1" x14ac:dyDescent="0.25">
      <c r="A736" s="98"/>
      <c r="B736" s="2"/>
      <c r="E736" s="4"/>
      <c r="F736" s="2"/>
      <c r="H736" s="5"/>
      <c r="I736" s="6"/>
      <c r="J736" s="8"/>
      <c r="K736" s="9"/>
      <c r="L736" s="9"/>
      <c r="M736" s="9"/>
      <c r="N736" s="9"/>
      <c r="O736" s="9"/>
    </row>
    <row r="737" spans="1:15" ht="12.75" customHeight="1" x14ac:dyDescent="0.25">
      <c r="A737" s="98"/>
      <c r="B737" s="2"/>
      <c r="E737" s="4"/>
      <c r="F737" s="2"/>
      <c r="H737" s="5"/>
      <c r="I737" s="6"/>
      <c r="J737" s="8"/>
      <c r="K737" s="9"/>
      <c r="L737" s="9"/>
      <c r="M737" s="9"/>
      <c r="N737" s="9"/>
      <c r="O737" s="9"/>
    </row>
    <row r="738" spans="1:15" ht="12.75" customHeight="1" x14ac:dyDescent="0.25">
      <c r="A738" s="98"/>
      <c r="B738" s="2"/>
      <c r="E738" s="4"/>
      <c r="F738" s="2"/>
      <c r="H738" s="5"/>
      <c r="I738" s="6"/>
      <c r="J738" s="8"/>
      <c r="K738" s="9"/>
      <c r="L738" s="9"/>
      <c r="M738" s="9"/>
      <c r="N738" s="9"/>
      <c r="O738" s="9"/>
    </row>
    <row r="739" spans="1:15" ht="12.75" customHeight="1" x14ac:dyDescent="0.25">
      <c r="A739" s="98"/>
      <c r="B739" s="2"/>
      <c r="E739" s="4"/>
      <c r="F739" s="2"/>
      <c r="H739" s="5"/>
      <c r="I739" s="6"/>
      <c r="J739" s="8"/>
      <c r="K739" s="9"/>
      <c r="L739" s="9"/>
      <c r="M739" s="9"/>
      <c r="N739" s="9"/>
      <c r="O739" s="9"/>
    </row>
    <row r="740" spans="1:15" ht="12.75" customHeight="1" x14ac:dyDescent="0.25">
      <c r="A740" s="98"/>
      <c r="B740" s="2"/>
      <c r="E740" s="4"/>
      <c r="F740" s="2"/>
      <c r="H740" s="5"/>
      <c r="I740" s="6"/>
      <c r="J740" s="8"/>
      <c r="K740" s="9"/>
      <c r="L740" s="9"/>
      <c r="M740" s="9"/>
      <c r="N740" s="9"/>
      <c r="O740" s="9"/>
    </row>
    <row r="741" spans="1:15" ht="12.75" customHeight="1" x14ac:dyDescent="0.25">
      <c r="A741" s="98"/>
      <c r="B741" s="2"/>
      <c r="E741" s="4"/>
      <c r="F741" s="2"/>
      <c r="H741" s="5"/>
      <c r="I741" s="6"/>
      <c r="J741" s="8"/>
      <c r="K741" s="9"/>
      <c r="L741" s="9"/>
      <c r="M741" s="9"/>
      <c r="N741" s="9"/>
      <c r="O741" s="9"/>
    </row>
    <row r="742" spans="1:15" ht="12.75" customHeight="1" x14ac:dyDescent="0.25">
      <c r="A742" s="98"/>
      <c r="B742" s="2"/>
      <c r="E742" s="4"/>
      <c r="F742" s="2"/>
      <c r="H742" s="5"/>
      <c r="I742" s="6"/>
      <c r="J742" s="8"/>
      <c r="K742" s="9"/>
      <c r="L742" s="9"/>
      <c r="M742" s="9"/>
      <c r="N742" s="9"/>
      <c r="O742" s="9"/>
    </row>
    <row r="743" spans="1:15" ht="12.75" customHeight="1" x14ac:dyDescent="0.25">
      <c r="A743" s="98"/>
      <c r="B743" s="2"/>
      <c r="E743" s="4"/>
      <c r="F743" s="2"/>
      <c r="H743" s="5"/>
      <c r="I743" s="6"/>
      <c r="J743" s="8"/>
      <c r="K743" s="9"/>
      <c r="L743" s="9"/>
      <c r="M743" s="9"/>
      <c r="N743" s="9"/>
      <c r="O743" s="9"/>
    </row>
    <row r="744" spans="1:15" ht="12.75" customHeight="1" x14ac:dyDescent="0.25">
      <c r="A744" s="98"/>
      <c r="B744" s="2"/>
      <c r="E744" s="4"/>
      <c r="F744" s="2"/>
      <c r="H744" s="5"/>
      <c r="I744" s="6"/>
      <c r="J744" s="8"/>
      <c r="K744" s="9"/>
      <c r="L744" s="9"/>
      <c r="M744" s="9"/>
      <c r="N744" s="9"/>
      <c r="O744" s="9"/>
    </row>
    <row r="745" spans="1:15" ht="12.75" customHeight="1" x14ac:dyDescent="0.25">
      <c r="A745" s="98"/>
      <c r="B745" s="2"/>
      <c r="E745" s="4"/>
      <c r="F745" s="2"/>
      <c r="H745" s="5"/>
      <c r="I745" s="6"/>
      <c r="J745" s="8"/>
      <c r="K745" s="9"/>
      <c r="L745" s="9"/>
      <c r="M745" s="9"/>
      <c r="N745" s="9"/>
      <c r="O745" s="9"/>
    </row>
    <row r="746" spans="1:15" ht="12.75" customHeight="1" x14ac:dyDescent="0.25">
      <c r="A746" s="98"/>
      <c r="B746" s="2"/>
      <c r="E746" s="4"/>
      <c r="F746" s="2"/>
      <c r="H746" s="5"/>
      <c r="I746" s="6"/>
      <c r="J746" s="8"/>
      <c r="K746" s="9"/>
      <c r="L746" s="9"/>
      <c r="M746" s="9"/>
      <c r="N746" s="9"/>
      <c r="O746" s="9"/>
    </row>
    <row r="747" spans="1:15" ht="12.75" customHeight="1" x14ac:dyDescent="0.25">
      <c r="A747" s="98"/>
      <c r="B747" s="2"/>
      <c r="E747" s="4"/>
      <c r="F747" s="2"/>
      <c r="H747" s="5"/>
      <c r="I747" s="6"/>
      <c r="J747" s="8"/>
      <c r="K747" s="9"/>
      <c r="L747" s="9"/>
      <c r="M747" s="9"/>
      <c r="N747" s="9"/>
      <c r="O747" s="9"/>
    </row>
    <row r="748" spans="1:15" ht="12.75" customHeight="1" x14ac:dyDescent="0.25">
      <c r="A748" s="98"/>
      <c r="B748" s="2"/>
      <c r="E748" s="4"/>
      <c r="F748" s="2"/>
      <c r="H748" s="5"/>
      <c r="I748" s="6"/>
      <c r="J748" s="8"/>
      <c r="K748" s="9"/>
      <c r="L748" s="9"/>
      <c r="M748" s="9"/>
      <c r="N748" s="9"/>
      <c r="O748" s="9"/>
    </row>
    <row r="749" spans="1:15" ht="12.75" customHeight="1" x14ac:dyDescent="0.25">
      <c r="A749" s="98"/>
      <c r="B749" s="2"/>
      <c r="E749" s="4"/>
      <c r="F749" s="2"/>
      <c r="H749" s="5"/>
      <c r="I749" s="6"/>
      <c r="J749" s="8"/>
      <c r="K749" s="9"/>
      <c r="L749" s="9"/>
      <c r="M749" s="9"/>
      <c r="N749" s="9"/>
      <c r="O749" s="9"/>
    </row>
    <row r="750" spans="1:15" ht="12.75" customHeight="1" x14ac:dyDescent="0.25">
      <c r="A750" s="98"/>
      <c r="B750" s="2"/>
      <c r="E750" s="4"/>
      <c r="F750" s="2"/>
      <c r="H750" s="5"/>
      <c r="I750" s="6"/>
      <c r="J750" s="8"/>
      <c r="K750" s="9"/>
      <c r="L750" s="9"/>
      <c r="M750" s="9"/>
      <c r="N750" s="9"/>
      <c r="O750" s="9"/>
    </row>
    <row r="751" spans="1:15" ht="12.75" customHeight="1" x14ac:dyDescent="0.25">
      <c r="A751" s="98"/>
      <c r="B751" s="2"/>
      <c r="E751" s="4"/>
      <c r="F751" s="2"/>
      <c r="H751" s="5"/>
      <c r="I751" s="6"/>
      <c r="J751" s="8"/>
      <c r="K751" s="9"/>
      <c r="L751" s="9"/>
      <c r="M751" s="9"/>
      <c r="N751" s="9"/>
      <c r="O751" s="9"/>
    </row>
    <row r="752" spans="1:15" ht="12.75" customHeight="1" x14ac:dyDescent="0.25">
      <c r="A752" s="98"/>
      <c r="B752" s="2"/>
      <c r="E752" s="4"/>
      <c r="F752" s="2"/>
      <c r="H752" s="5"/>
      <c r="I752" s="6"/>
      <c r="J752" s="8"/>
      <c r="K752" s="9"/>
      <c r="L752" s="9"/>
      <c r="M752" s="9"/>
      <c r="N752" s="9"/>
      <c r="O752" s="9"/>
    </row>
    <row r="753" spans="1:15" ht="12.75" customHeight="1" x14ac:dyDescent="0.25">
      <c r="A753" s="98"/>
      <c r="B753" s="2"/>
      <c r="E753" s="4"/>
      <c r="F753" s="2"/>
      <c r="H753" s="5"/>
      <c r="I753" s="6"/>
      <c r="J753" s="8"/>
      <c r="K753" s="9"/>
      <c r="L753" s="9"/>
      <c r="M753" s="9"/>
      <c r="N753" s="9"/>
      <c r="O753" s="9"/>
    </row>
    <row r="754" spans="1:15" ht="12.75" customHeight="1" x14ac:dyDescent="0.25">
      <c r="A754" s="98"/>
      <c r="B754" s="2"/>
      <c r="E754" s="4"/>
      <c r="F754" s="2"/>
      <c r="H754" s="5"/>
      <c r="I754" s="6"/>
      <c r="J754" s="8"/>
      <c r="K754" s="9"/>
      <c r="L754" s="9"/>
      <c r="M754" s="9"/>
      <c r="N754" s="9"/>
      <c r="O754" s="9"/>
    </row>
    <row r="755" spans="1:15" ht="12.75" customHeight="1" x14ac:dyDescent="0.25">
      <c r="A755" s="98"/>
      <c r="B755" s="2"/>
      <c r="E755" s="4"/>
      <c r="F755" s="2"/>
      <c r="H755" s="5"/>
      <c r="I755" s="6"/>
      <c r="J755" s="8"/>
      <c r="K755" s="9"/>
      <c r="L755" s="9"/>
      <c r="M755" s="9"/>
      <c r="N755" s="9"/>
      <c r="O755" s="9"/>
    </row>
    <row r="756" spans="1:15" ht="12.75" customHeight="1" x14ac:dyDescent="0.25">
      <c r="A756" s="98"/>
      <c r="B756" s="2"/>
      <c r="E756" s="4"/>
      <c r="F756" s="2"/>
      <c r="H756" s="5"/>
      <c r="I756" s="6"/>
      <c r="J756" s="8"/>
      <c r="K756" s="9"/>
      <c r="L756" s="9"/>
      <c r="M756" s="9"/>
      <c r="N756" s="9"/>
      <c r="O756" s="9"/>
    </row>
    <row r="757" spans="1:15" ht="12.75" customHeight="1" x14ac:dyDescent="0.25">
      <c r="A757" s="98"/>
      <c r="B757" s="2"/>
      <c r="E757" s="4"/>
      <c r="F757" s="2"/>
      <c r="H757" s="5"/>
      <c r="I757" s="6"/>
      <c r="J757" s="8"/>
      <c r="K757" s="9"/>
      <c r="L757" s="9"/>
      <c r="M757" s="9"/>
      <c r="N757" s="9"/>
      <c r="O757" s="9"/>
    </row>
    <row r="758" spans="1:15" ht="12.75" customHeight="1" x14ac:dyDescent="0.25">
      <c r="A758" s="98"/>
      <c r="B758" s="2"/>
      <c r="E758" s="4"/>
      <c r="F758" s="2"/>
      <c r="H758" s="5"/>
      <c r="I758" s="6"/>
      <c r="J758" s="8"/>
      <c r="K758" s="9"/>
      <c r="L758" s="9"/>
      <c r="M758" s="9"/>
      <c r="N758" s="9"/>
      <c r="O758" s="9"/>
    </row>
    <row r="759" spans="1:15" ht="12.75" customHeight="1" x14ac:dyDescent="0.25">
      <c r="A759" s="98"/>
      <c r="B759" s="2"/>
      <c r="E759" s="4"/>
      <c r="F759" s="2"/>
      <c r="H759" s="5"/>
      <c r="I759" s="6"/>
      <c r="J759" s="8"/>
      <c r="K759" s="9"/>
      <c r="L759" s="9"/>
      <c r="M759" s="9"/>
      <c r="N759" s="9"/>
      <c r="O759" s="9"/>
    </row>
    <row r="760" spans="1:15" ht="12.75" customHeight="1" x14ac:dyDescent="0.25">
      <c r="A760" s="98"/>
      <c r="B760" s="2"/>
      <c r="E760" s="4"/>
      <c r="F760" s="2"/>
      <c r="H760" s="5"/>
      <c r="I760" s="6"/>
      <c r="J760" s="8"/>
      <c r="K760" s="9"/>
      <c r="L760" s="9"/>
      <c r="M760" s="9"/>
      <c r="N760" s="9"/>
      <c r="O760" s="9"/>
    </row>
    <row r="761" spans="1:15" ht="12.75" customHeight="1" x14ac:dyDescent="0.25">
      <c r="A761" s="98"/>
      <c r="B761" s="2"/>
      <c r="E761" s="4"/>
      <c r="F761" s="2"/>
      <c r="H761" s="5"/>
      <c r="I761" s="6"/>
      <c r="J761" s="8"/>
      <c r="K761" s="9"/>
      <c r="L761" s="9"/>
      <c r="M761" s="9"/>
      <c r="N761" s="9"/>
      <c r="O761" s="9"/>
    </row>
    <row r="762" spans="1:15" ht="12.75" customHeight="1" x14ac:dyDescent="0.25">
      <c r="A762" s="98"/>
      <c r="B762" s="2"/>
      <c r="E762" s="4"/>
      <c r="F762" s="2"/>
      <c r="H762" s="5"/>
      <c r="I762" s="6"/>
      <c r="J762" s="8"/>
      <c r="K762" s="9"/>
      <c r="L762" s="9"/>
      <c r="M762" s="9"/>
      <c r="N762" s="9"/>
      <c r="O762" s="9"/>
    </row>
    <row r="763" spans="1:15" ht="12.75" customHeight="1" x14ac:dyDescent="0.25">
      <c r="A763" s="98"/>
      <c r="B763" s="2"/>
      <c r="E763" s="4"/>
      <c r="F763" s="2"/>
      <c r="H763" s="5"/>
      <c r="I763" s="6"/>
      <c r="J763" s="8"/>
      <c r="K763" s="9"/>
      <c r="L763" s="9"/>
      <c r="M763" s="9"/>
      <c r="N763" s="9"/>
      <c r="O763" s="9"/>
    </row>
    <row r="764" spans="1:15" ht="12.75" customHeight="1" x14ac:dyDescent="0.25">
      <c r="A764" s="98"/>
      <c r="B764" s="2"/>
      <c r="E764" s="4"/>
      <c r="F764" s="2"/>
      <c r="H764" s="5"/>
      <c r="I764" s="6"/>
      <c r="J764" s="8"/>
      <c r="K764" s="9"/>
      <c r="L764" s="9"/>
      <c r="M764" s="9"/>
      <c r="N764" s="9"/>
      <c r="O764" s="9"/>
    </row>
    <row r="765" spans="1:15" ht="12.75" customHeight="1" x14ac:dyDescent="0.25">
      <c r="A765" s="98"/>
      <c r="B765" s="2"/>
      <c r="E765" s="4"/>
      <c r="F765" s="2"/>
      <c r="H765" s="5"/>
      <c r="I765" s="6"/>
      <c r="J765" s="8"/>
      <c r="K765" s="9"/>
      <c r="L765" s="9"/>
      <c r="M765" s="9"/>
      <c r="N765" s="9"/>
      <c r="O765" s="9"/>
    </row>
    <row r="766" spans="1:15" ht="12.75" customHeight="1" x14ac:dyDescent="0.25">
      <c r="A766" s="98"/>
      <c r="B766" s="2"/>
      <c r="E766" s="4"/>
      <c r="F766" s="2"/>
      <c r="H766" s="5"/>
      <c r="I766" s="6"/>
      <c r="J766" s="8"/>
      <c r="K766" s="9"/>
      <c r="L766" s="9"/>
      <c r="M766" s="9"/>
      <c r="N766" s="9"/>
      <c r="O766" s="9"/>
    </row>
    <row r="767" spans="1:15" ht="12.75" customHeight="1" x14ac:dyDescent="0.25">
      <c r="A767" s="98"/>
      <c r="B767" s="2"/>
      <c r="E767" s="4"/>
      <c r="F767" s="2"/>
      <c r="H767" s="5"/>
      <c r="I767" s="6"/>
      <c r="J767" s="8"/>
      <c r="K767" s="9"/>
      <c r="L767" s="9"/>
      <c r="M767" s="9"/>
      <c r="N767" s="9"/>
      <c r="O767" s="9"/>
    </row>
    <row r="768" spans="1:15" ht="12.75" customHeight="1" x14ac:dyDescent="0.25">
      <c r="A768" s="98"/>
      <c r="B768" s="2"/>
      <c r="E768" s="4"/>
      <c r="F768" s="2"/>
      <c r="H768" s="5"/>
      <c r="I768" s="6"/>
      <c r="J768" s="8"/>
      <c r="K768" s="9"/>
      <c r="L768" s="9"/>
      <c r="M768" s="9"/>
      <c r="N768" s="9"/>
      <c r="O768" s="9"/>
    </row>
    <row r="769" spans="1:15" ht="12.75" customHeight="1" x14ac:dyDescent="0.25">
      <c r="A769" s="98"/>
      <c r="B769" s="2"/>
      <c r="E769" s="4"/>
      <c r="F769" s="2"/>
      <c r="H769" s="5"/>
      <c r="I769" s="6"/>
      <c r="J769" s="8"/>
      <c r="K769" s="9"/>
      <c r="L769" s="9"/>
      <c r="M769" s="9"/>
      <c r="N769" s="9"/>
      <c r="O769" s="9"/>
    </row>
    <row r="770" spans="1:15" ht="12.75" customHeight="1" x14ac:dyDescent="0.25">
      <c r="A770" s="98"/>
      <c r="B770" s="2"/>
      <c r="E770" s="4"/>
      <c r="F770" s="2"/>
      <c r="H770" s="5"/>
      <c r="I770" s="6"/>
      <c r="J770" s="8"/>
      <c r="K770" s="9"/>
      <c r="L770" s="9"/>
      <c r="M770" s="9"/>
      <c r="N770" s="9"/>
      <c r="O770" s="9"/>
    </row>
    <row r="771" spans="1:15" ht="12.75" customHeight="1" x14ac:dyDescent="0.25">
      <c r="A771" s="98"/>
      <c r="B771" s="2"/>
      <c r="E771" s="4"/>
      <c r="F771" s="2"/>
      <c r="H771" s="5"/>
      <c r="I771" s="6"/>
      <c r="J771" s="8"/>
      <c r="K771" s="9"/>
      <c r="L771" s="9"/>
      <c r="M771" s="9"/>
      <c r="N771" s="9"/>
      <c r="O771" s="9"/>
    </row>
    <row r="772" spans="1:15" ht="12.75" customHeight="1" x14ac:dyDescent="0.25">
      <c r="A772" s="98"/>
      <c r="B772" s="2"/>
      <c r="E772" s="4"/>
      <c r="F772" s="2"/>
      <c r="H772" s="5"/>
      <c r="I772" s="6"/>
      <c r="J772" s="8"/>
      <c r="K772" s="9"/>
      <c r="L772" s="9"/>
      <c r="M772" s="9"/>
      <c r="N772" s="9"/>
      <c r="O772" s="9"/>
    </row>
    <row r="773" spans="1:15" ht="12.75" customHeight="1" x14ac:dyDescent="0.25">
      <c r="A773" s="98"/>
      <c r="B773" s="2"/>
      <c r="E773" s="4"/>
      <c r="F773" s="2"/>
      <c r="H773" s="5"/>
      <c r="I773" s="6"/>
      <c r="J773" s="8"/>
      <c r="K773" s="9"/>
      <c r="L773" s="9"/>
      <c r="M773" s="9"/>
      <c r="N773" s="9"/>
      <c r="O773" s="9"/>
    </row>
    <row r="774" spans="1:15" ht="12.75" customHeight="1" x14ac:dyDescent="0.25">
      <c r="A774" s="98"/>
      <c r="B774" s="2"/>
      <c r="E774" s="4"/>
      <c r="F774" s="2"/>
      <c r="H774" s="5"/>
      <c r="I774" s="6"/>
      <c r="J774" s="8"/>
      <c r="K774" s="9"/>
      <c r="L774" s="9"/>
      <c r="M774" s="9"/>
      <c r="N774" s="9"/>
      <c r="O774" s="9"/>
    </row>
    <row r="775" spans="1:15" ht="12.75" customHeight="1" x14ac:dyDescent="0.25">
      <c r="A775" s="98"/>
      <c r="B775" s="2"/>
      <c r="E775" s="4"/>
      <c r="F775" s="2"/>
      <c r="H775" s="5"/>
      <c r="I775" s="6"/>
      <c r="J775" s="8"/>
      <c r="K775" s="9"/>
      <c r="L775" s="9"/>
      <c r="M775" s="9"/>
      <c r="N775" s="9"/>
      <c r="O775" s="9"/>
    </row>
    <row r="776" spans="1:15" ht="12.75" customHeight="1" x14ac:dyDescent="0.25">
      <c r="A776" s="98"/>
      <c r="B776" s="2"/>
      <c r="E776" s="4"/>
      <c r="F776" s="2"/>
      <c r="H776" s="5"/>
      <c r="I776" s="6"/>
      <c r="J776" s="8"/>
      <c r="K776" s="9"/>
      <c r="L776" s="9"/>
      <c r="M776" s="9"/>
      <c r="N776" s="9"/>
      <c r="O776" s="9"/>
    </row>
    <row r="777" spans="1:15" ht="12.75" customHeight="1" x14ac:dyDescent="0.25">
      <c r="A777" s="98"/>
      <c r="B777" s="2"/>
      <c r="E777" s="4"/>
      <c r="F777" s="2"/>
      <c r="H777" s="5"/>
      <c r="I777" s="6"/>
      <c r="J777" s="8"/>
      <c r="K777" s="9"/>
      <c r="L777" s="9"/>
      <c r="M777" s="9"/>
      <c r="N777" s="9"/>
      <c r="O777" s="9"/>
    </row>
    <row r="778" spans="1:15" ht="12.75" customHeight="1" x14ac:dyDescent="0.25">
      <c r="A778" s="98"/>
      <c r="B778" s="2"/>
      <c r="E778" s="4"/>
      <c r="F778" s="2"/>
      <c r="H778" s="5"/>
      <c r="I778" s="6"/>
      <c r="J778" s="8"/>
      <c r="K778" s="9"/>
      <c r="L778" s="9"/>
      <c r="M778" s="9"/>
      <c r="N778" s="9"/>
      <c r="O778" s="9"/>
    </row>
    <row r="779" spans="1:15" ht="12.75" customHeight="1" x14ac:dyDescent="0.25">
      <c r="A779" s="98"/>
      <c r="B779" s="2"/>
      <c r="E779" s="4"/>
      <c r="F779" s="2"/>
      <c r="H779" s="5"/>
      <c r="I779" s="6"/>
      <c r="J779" s="8"/>
      <c r="K779" s="9"/>
      <c r="L779" s="9"/>
      <c r="M779" s="9"/>
      <c r="N779" s="9"/>
      <c r="O779" s="9"/>
    </row>
    <row r="780" spans="1:15" ht="12.75" customHeight="1" x14ac:dyDescent="0.25">
      <c r="A780" s="98"/>
      <c r="B780" s="2"/>
      <c r="E780" s="4"/>
      <c r="F780" s="2"/>
      <c r="H780" s="5"/>
      <c r="I780" s="6"/>
      <c r="J780" s="8"/>
      <c r="K780" s="9"/>
      <c r="L780" s="9"/>
      <c r="M780" s="9"/>
      <c r="N780" s="9"/>
      <c r="O780" s="9"/>
    </row>
    <row r="781" spans="1:15" ht="12.75" customHeight="1" x14ac:dyDescent="0.25">
      <c r="A781" s="98"/>
      <c r="B781" s="2"/>
      <c r="E781" s="4"/>
      <c r="F781" s="2"/>
      <c r="H781" s="5"/>
      <c r="I781" s="6"/>
      <c r="J781" s="8"/>
      <c r="K781" s="9"/>
      <c r="L781" s="9"/>
      <c r="M781" s="9"/>
      <c r="N781" s="9"/>
      <c r="O781" s="9"/>
    </row>
    <row r="782" spans="1:15" ht="12.75" customHeight="1" x14ac:dyDescent="0.25">
      <c r="A782" s="98"/>
      <c r="B782" s="2"/>
      <c r="E782" s="4"/>
      <c r="F782" s="2"/>
      <c r="H782" s="5"/>
      <c r="I782" s="6"/>
      <c r="J782" s="8"/>
      <c r="K782" s="9"/>
      <c r="L782" s="9"/>
      <c r="M782" s="9"/>
      <c r="N782" s="9"/>
      <c r="O782" s="9"/>
    </row>
    <row r="783" spans="1:15" ht="12.75" customHeight="1" x14ac:dyDescent="0.25">
      <c r="A783" s="98"/>
      <c r="B783" s="2"/>
      <c r="E783" s="4"/>
      <c r="F783" s="2"/>
      <c r="H783" s="5"/>
      <c r="I783" s="6"/>
      <c r="J783" s="8"/>
      <c r="K783" s="9"/>
      <c r="L783" s="9"/>
      <c r="M783" s="9"/>
      <c r="N783" s="9"/>
      <c r="O783" s="9"/>
    </row>
    <row r="784" spans="1:15" ht="12.75" customHeight="1" x14ac:dyDescent="0.25">
      <c r="A784" s="98"/>
      <c r="B784" s="2"/>
      <c r="E784" s="4"/>
      <c r="F784" s="2"/>
      <c r="H784" s="5"/>
      <c r="I784" s="6"/>
      <c r="J784" s="8"/>
      <c r="K784" s="9"/>
      <c r="L784" s="9"/>
      <c r="M784" s="9"/>
      <c r="N784" s="9"/>
      <c r="O784" s="9"/>
    </row>
    <row r="785" spans="1:15" ht="12.75" customHeight="1" x14ac:dyDescent="0.25">
      <c r="A785" s="98"/>
      <c r="B785" s="2"/>
      <c r="E785" s="4"/>
      <c r="F785" s="2"/>
      <c r="H785" s="5"/>
      <c r="I785" s="6"/>
      <c r="J785" s="8"/>
      <c r="K785" s="9"/>
      <c r="L785" s="9"/>
      <c r="M785" s="9"/>
      <c r="N785" s="9"/>
      <c r="O785" s="9"/>
    </row>
    <row r="786" spans="1:15" ht="12.75" customHeight="1" x14ac:dyDescent="0.25">
      <c r="A786" s="98"/>
      <c r="B786" s="2"/>
      <c r="E786" s="4"/>
      <c r="F786" s="2"/>
      <c r="H786" s="5"/>
      <c r="I786" s="6"/>
      <c r="J786" s="8"/>
      <c r="K786" s="9"/>
      <c r="L786" s="9"/>
      <c r="M786" s="9"/>
      <c r="N786" s="9"/>
      <c r="O786" s="9"/>
    </row>
    <row r="787" spans="1:15" ht="12.75" customHeight="1" x14ac:dyDescent="0.25">
      <c r="A787" s="98"/>
      <c r="B787" s="2"/>
      <c r="E787" s="4"/>
      <c r="F787" s="2"/>
      <c r="H787" s="5"/>
      <c r="I787" s="6"/>
      <c r="J787" s="8"/>
      <c r="K787" s="9"/>
      <c r="L787" s="9"/>
      <c r="M787" s="9"/>
      <c r="N787" s="9"/>
      <c r="O787" s="9"/>
    </row>
    <row r="788" spans="1:15" ht="12.75" customHeight="1" x14ac:dyDescent="0.25">
      <c r="A788" s="98"/>
      <c r="B788" s="2"/>
      <c r="E788" s="4"/>
      <c r="F788" s="2"/>
      <c r="H788" s="5"/>
      <c r="I788" s="6"/>
      <c r="J788" s="8"/>
      <c r="K788" s="9"/>
      <c r="L788" s="9"/>
      <c r="M788" s="9"/>
      <c r="N788" s="9"/>
      <c r="O788" s="9"/>
    </row>
    <row r="789" spans="1:15" ht="12.75" customHeight="1" x14ac:dyDescent="0.25">
      <c r="A789" s="98"/>
      <c r="B789" s="2"/>
      <c r="E789" s="4"/>
      <c r="F789" s="2"/>
      <c r="H789" s="5"/>
      <c r="I789" s="6"/>
      <c r="J789" s="8"/>
      <c r="K789" s="9"/>
      <c r="L789" s="9"/>
      <c r="M789" s="9"/>
      <c r="N789" s="9"/>
      <c r="O789" s="9"/>
    </row>
    <row r="790" spans="1:15" ht="12.75" customHeight="1" x14ac:dyDescent="0.25">
      <c r="A790" s="98"/>
      <c r="B790" s="2"/>
      <c r="E790" s="4"/>
      <c r="F790" s="2"/>
      <c r="H790" s="5"/>
      <c r="I790" s="6"/>
      <c r="J790" s="8"/>
      <c r="K790" s="9"/>
      <c r="L790" s="9"/>
      <c r="M790" s="9"/>
      <c r="N790" s="9"/>
      <c r="O790" s="9"/>
    </row>
    <row r="791" spans="1:15" ht="12.75" customHeight="1" x14ac:dyDescent="0.25">
      <c r="A791" s="98"/>
      <c r="B791" s="2"/>
      <c r="E791" s="4"/>
      <c r="F791" s="2"/>
      <c r="H791" s="5"/>
      <c r="I791" s="6"/>
      <c r="J791" s="8"/>
      <c r="K791" s="9"/>
      <c r="L791" s="9"/>
      <c r="M791" s="9"/>
      <c r="N791" s="9"/>
      <c r="O791" s="9"/>
    </row>
    <row r="792" spans="1:15" ht="12.75" customHeight="1" x14ac:dyDescent="0.25">
      <c r="A792" s="98"/>
      <c r="B792" s="2"/>
      <c r="E792" s="4"/>
      <c r="F792" s="2"/>
      <c r="H792" s="5"/>
      <c r="I792" s="6"/>
      <c r="J792" s="8"/>
      <c r="K792" s="9"/>
      <c r="L792" s="9"/>
      <c r="M792" s="9"/>
      <c r="N792" s="9"/>
      <c r="O792" s="9"/>
    </row>
    <row r="793" spans="1:15" ht="12.75" customHeight="1" x14ac:dyDescent="0.25">
      <c r="A793" s="98"/>
      <c r="B793" s="2"/>
      <c r="E793" s="4"/>
      <c r="F793" s="2"/>
      <c r="H793" s="5"/>
      <c r="I793" s="6"/>
      <c r="J793" s="8"/>
      <c r="K793" s="9"/>
      <c r="L793" s="9"/>
      <c r="M793" s="9"/>
      <c r="N793" s="9"/>
      <c r="O793" s="9"/>
    </row>
    <row r="794" spans="1:15" ht="12.75" customHeight="1" x14ac:dyDescent="0.25">
      <c r="A794" s="98"/>
      <c r="B794" s="2"/>
      <c r="E794" s="4"/>
      <c r="F794" s="2"/>
      <c r="H794" s="5"/>
      <c r="I794" s="6"/>
      <c r="J794" s="8"/>
      <c r="K794" s="9"/>
      <c r="L794" s="9"/>
      <c r="M794" s="9"/>
      <c r="N794" s="9"/>
      <c r="O794" s="9"/>
    </row>
    <row r="795" spans="1:15" ht="12.75" customHeight="1" x14ac:dyDescent="0.25">
      <c r="A795" s="98"/>
      <c r="B795" s="2"/>
      <c r="E795" s="4"/>
      <c r="F795" s="2"/>
      <c r="H795" s="5"/>
      <c r="I795" s="6"/>
      <c r="J795" s="8"/>
      <c r="K795" s="9"/>
      <c r="L795" s="9"/>
      <c r="M795" s="9"/>
      <c r="N795" s="9"/>
      <c r="O795" s="9"/>
    </row>
    <row r="796" spans="1:15" ht="12.75" customHeight="1" x14ac:dyDescent="0.25">
      <c r="A796" s="98"/>
      <c r="B796" s="2"/>
      <c r="E796" s="4"/>
      <c r="F796" s="2"/>
      <c r="H796" s="5"/>
      <c r="I796" s="6"/>
      <c r="J796" s="8"/>
      <c r="K796" s="9"/>
      <c r="L796" s="9"/>
      <c r="M796" s="9"/>
      <c r="N796" s="9"/>
      <c r="O796" s="9"/>
    </row>
    <row r="797" spans="1:15" ht="12.75" customHeight="1" x14ac:dyDescent="0.25">
      <c r="A797" s="98"/>
      <c r="B797" s="2"/>
      <c r="E797" s="4"/>
      <c r="F797" s="2"/>
      <c r="H797" s="5"/>
      <c r="I797" s="6"/>
      <c r="J797" s="8"/>
      <c r="K797" s="9"/>
      <c r="L797" s="9"/>
      <c r="M797" s="9"/>
      <c r="N797" s="9"/>
      <c r="O797" s="9"/>
    </row>
    <row r="798" spans="1:15" ht="12.75" customHeight="1" x14ac:dyDescent="0.25">
      <c r="A798" s="98"/>
      <c r="B798" s="2"/>
      <c r="E798" s="4"/>
      <c r="F798" s="2"/>
      <c r="H798" s="5"/>
      <c r="I798" s="6"/>
      <c r="J798" s="8"/>
      <c r="K798" s="9"/>
      <c r="L798" s="9"/>
      <c r="M798" s="9"/>
      <c r="N798" s="9"/>
      <c r="O798" s="9"/>
    </row>
    <row r="799" spans="1:15" ht="12.75" customHeight="1" x14ac:dyDescent="0.25">
      <c r="A799" s="98"/>
      <c r="B799" s="2"/>
      <c r="E799" s="4"/>
      <c r="F799" s="2"/>
      <c r="H799" s="5"/>
      <c r="I799" s="6"/>
      <c r="J799" s="8"/>
      <c r="K799" s="9"/>
      <c r="L799" s="9"/>
      <c r="M799" s="9"/>
      <c r="N799" s="9"/>
      <c r="O799" s="9"/>
    </row>
    <row r="800" spans="1:15" ht="12.75" customHeight="1" x14ac:dyDescent="0.25">
      <c r="A800" s="98"/>
      <c r="B800" s="2"/>
      <c r="E800" s="4"/>
      <c r="F800" s="2"/>
      <c r="H800" s="5"/>
      <c r="I800" s="6"/>
      <c r="J800" s="8"/>
      <c r="K800" s="9"/>
      <c r="L800" s="9"/>
      <c r="M800" s="9"/>
      <c r="N800" s="9"/>
      <c r="O800" s="9"/>
    </row>
    <row r="801" spans="1:15" ht="12.75" customHeight="1" x14ac:dyDescent="0.25">
      <c r="A801" s="98"/>
      <c r="B801" s="2"/>
      <c r="E801" s="4"/>
      <c r="F801" s="2"/>
      <c r="H801" s="5"/>
      <c r="I801" s="6"/>
      <c r="J801" s="8"/>
      <c r="K801" s="9"/>
      <c r="L801" s="9"/>
      <c r="M801" s="9"/>
      <c r="N801" s="9"/>
      <c r="O801" s="9"/>
    </row>
    <row r="802" spans="1:15" ht="12.75" customHeight="1" x14ac:dyDescent="0.25">
      <c r="A802" s="98"/>
      <c r="B802" s="2"/>
      <c r="E802" s="4"/>
      <c r="F802" s="2"/>
      <c r="H802" s="5"/>
      <c r="I802" s="6"/>
      <c r="J802" s="8"/>
      <c r="K802" s="9"/>
      <c r="L802" s="9"/>
      <c r="M802" s="9"/>
      <c r="N802" s="9"/>
      <c r="O802" s="9"/>
    </row>
    <row r="803" spans="1:15" ht="12.75" customHeight="1" x14ac:dyDescent="0.25">
      <c r="A803" s="98"/>
      <c r="B803" s="2"/>
      <c r="E803" s="4"/>
      <c r="F803" s="2"/>
      <c r="H803" s="5"/>
      <c r="I803" s="6"/>
      <c r="J803" s="8"/>
      <c r="K803" s="9"/>
      <c r="L803" s="9"/>
      <c r="M803" s="9"/>
      <c r="N803" s="9"/>
      <c r="O803" s="9"/>
    </row>
    <row r="804" spans="1:15" ht="12.75" customHeight="1" x14ac:dyDescent="0.25">
      <c r="A804" s="98"/>
      <c r="B804" s="2"/>
      <c r="E804" s="4"/>
      <c r="F804" s="2"/>
      <c r="H804" s="5"/>
      <c r="I804" s="6"/>
      <c r="J804" s="8"/>
      <c r="K804" s="9"/>
      <c r="L804" s="9"/>
      <c r="M804" s="9"/>
      <c r="N804" s="9"/>
      <c r="O804" s="9"/>
    </row>
    <row r="805" spans="1:15" ht="12.75" customHeight="1" x14ac:dyDescent="0.25">
      <c r="A805" s="98"/>
      <c r="B805" s="2"/>
      <c r="E805" s="4"/>
      <c r="F805" s="2"/>
      <c r="H805" s="5"/>
      <c r="I805" s="6"/>
      <c r="J805" s="8"/>
      <c r="K805" s="9"/>
      <c r="L805" s="9"/>
      <c r="M805" s="9"/>
      <c r="N805" s="9"/>
      <c r="O805" s="9"/>
    </row>
    <row r="806" spans="1:15" ht="12.75" customHeight="1" x14ac:dyDescent="0.25">
      <c r="A806" s="98"/>
      <c r="B806" s="2"/>
      <c r="E806" s="4"/>
      <c r="F806" s="2"/>
      <c r="H806" s="5"/>
      <c r="I806" s="6"/>
      <c r="J806" s="8"/>
      <c r="K806" s="9"/>
      <c r="L806" s="9"/>
      <c r="M806" s="9"/>
      <c r="N806" s="9"/>
      <c r="O806" s="9"/>
    </row>
    <row r="807" spans="1:15" ht="12.75" customHeight="1" x14ac:dyDescent="0.25">
      <c r="A807" s="98"/>
      <c r="B807" s="2"/>
      <c r="E807" s="4"/>
      <c r="F807" s="2"/>
      <c r="H807" s="5"/>
      <c r="I807" s="6"/>
      <c r="J807" s="8"/>
      <c r="K807" s="9"/>
      <c r="L807" s="9"/>
      <c r="M807" s="9"/>
      <c r="N807" s="9"/>
      <c r="O807" s="9"/>
    </row>
    <row r="808" spans="1:15" ht="12.75" customHeight="1" x14ac:dyDescent="0.25">
      <c r="A808" s="98"/>
      <c r="B808" s="2"/>
      <c r="E808" s="4"/>
      <c r="F808" s="2"/>
      <c r="H808" s="5"/>
      <c r="I808" s="6"/>
      <c r="J808" s="8"/>
      <c r="K808" s="9"/>
      <c r="L808" s="9"/>
      <c r="M808" s="9"/>
      <c r="N808" s="9"/>
      <c r="O808" s="9"/>
    </row>
    <row r="809" spans="1:15" ht="12.75" customHeight="1" x14ac:dyDescent="0.25">
      <c r="A809" s="98"/>
      <c r="B809" s="2"/>
      <c r="E809" s="4"/>
      <c r="F809" s="2"/>
      <c r="H809" s="5"/>
      <c r="I809" s="6"/>
      <c r="J809" s="8"/>
      <c r="K809" s="9"/>
      <c r="L809" s="9"/>
      <c r="M809" s="9"/>
      <c r="N809" s="9"/>
      <c r="O809" s="9"/>
    </row>
    <row r="810" spans="1:15" ht="12.75" customHeight="1" x14ac:dyDescent="0.25">
      <c r="A810" s="98"/>
      <c r="B810" s="2"/>
      <c r="E810" s="4"/>
      <c r="F810" s="2"/>
      <c r="H810" s="5"/>
      <c r="I810" s="6"/>
      <c r="J810" s="8"/>
      <c r="K810" s="9"/>
      <c r="L810" s="9"/>
      <c r="M810" s="9"/>
      <c r="N810" s="9"/>
      <c r="O810" s="9"/>
    </row>
    <row r="811" spans="1:15" ht="12.75" customHeight="1" x14ac:dyDescent="0.25">
      <c r="A811" s="98"/>
      <c r="B811" s="2"/>
      <c r="E811" s="4"/>
      <c r="F811" s="2"/>
      <c r="H811" s="5"/>
      <c r="I811" s="6"/>
      <c r="J811" s="8"/>
      <c r="K811" s="9"/>
      <c r="L811" s="9"/>
      <c r="M811" s="9"/>
      <c r="N811" s="9"/>
      <c r="O811" s="9"/>
    </row>
    <row r="812" spans="1:15" ht="12.75" customHeight="1" x14ac:dyDescent="0.25">
      <c r="A812" s="98"/>
      <c r="B812" s="2"/>
      <c r="E812" s="4"/>
      <c r="F812" s="2"/>
      <c r="H812" s="5"/>
      <c r="I812" s="6"/>
      <c r="J812" s="8"/>
      <c r="K812" s="9"/>
      <c r="L812" s="9"/>
      <c r="M812" s="9"/>
      <c r="N812" s="9"/>
      <c r="O812" s="9"/>
    </row>
    <row r="813" spans="1:15" ht="12.75" customHeight="1" x14ac:dyDescent="0.25">
      <c r="A813" s="98"/>
      <c r="B813" s="2"/>
      <c r="E813" s="4"/>
      <c r="F813" s="2"/>
      <c r="H813" s="5"/>
      <c r="I813" s="6"/>
      <c r="J813" s="8"/>
      <c r="K813" s="9"/>
      <c r="L813" s="9"/>
      <c r="M813" s="9"/>
      <c r="N813" s="9"/>
      <c r="O813" s="9"/>
    </row>
    <row r="814" spans="1:15" ht="12.75" customHeight="1" x14ac:dyDescent="0.25">
      <c r="A814" s="98"/>
      <c r="B814" s="2"/>
      <c r="E814" s="4"/>
      <c r="F814" s="2"/>
      <c r="H814" s="5"/>
      <c r="I814" s="6"/>
      <c r="J814" s="8"/>
      <c r="K814" s="9"/>
      <c r="L814" s="9"/>
      <c r="M814" s="9"/>
      <c r="N814" s="9"/>
      <c r="O814" s="9"/>
    </row>
    <row r="815" spans="1:15" ht="12.75" customHeight="1" x14ac:dyDescent="0.25">
      <c r="A815" s="98"/>
      <c r="B815" s="2"/>
      <c r="E815" s="4"/>
      <c r="F815" s="2"/>
      <c r="H815" s="5"/>
      <c r="I815" s="6"/>
      <c r="J815" s="8"/>
      <c r="K815" s="9"/>
      <c r="L815" s="9"/>
      <c r="M815" s="9"/>
      <c r="N815" s="9"/>
      <c r="O815" s="9"/>
    </row>
    <row r="816" spans="1:15" ht="12.75" customHeight="1" x14ac:dyDescent="0.25">
      <c r="A816" s="98"/>
      <c r="B816" s="2"/>
      <c r="E816" s="4"/>
      <c r="F816" s="2"/>
      <c r="H816" s="5"/>
      <c r="I816" s="6"/>
      <c r="J816" s="8"/>
      <c r="K816" s="9"/>
      <c r="L816" s="9"/>
      <c r="M816" s="9"/>
      <c r="N816" s="9"/>
      <c r="O816" s="9"/>
    </row>
    <row r="817" spans="1:15" ht="12.75" customHeight="1" x14ac:dyDescent="0.25">
      <c r="A817" s="98"/>
      <c r="B817" s="2"/>
      <c r="E817" s="4"/>
      <c r="F817" s="2"/>
      <c r="H817" s="5"/>
      <c r="I817" s="6"/>
      <c r="J817" s="8"/>
      <c r="K817" s="9"/>
      <c r="L817" s="9"/>
      <c r="M817" s="9"/>
      <c r="N817" s="9"/>
      <c r="O817" s="9"/>
    </row>
    <row r="818" spans="1:15" ht="12.75" customHeight="1" x14ac:dyDescent="0.25">
      <c r="A818" s="98"/>
      <c r="B818" s="2"/>
      <c r="E818" s="4"/>
      <c r="F818" s="2"/>
      <c r="H818" s="5"/>
      <c r="I818" s="6"/>
      <c r="J818" s="8"/>
      <c r="K818" s="9"/>
      <c r="L818" s="9"/>
      <c r="M818" s="9"/>
      <c r="N818" s="9"/>
      <c r="O818" s="9"/>
    </row>
    <row r="819" spans="1:15" ht="12.75" customHeight="1" x14ac:dyDescent="0.25">
      <c r="A819" s="98"/>
      <c r="B819" s="2"/>
      <c r="E819" s="4"/>
      <c r="F819" s="2"/>
      <c r="H819" s="5"/>
      <c r="I819" s="6"/>
      <c r="J819" s="8"/>
      <c r="K819" s="9"/>
      <c r="L819" s="9"/>
      <c r="M819" s="9"/>
      <c r="N819" s="9"/>
      <c r="O819" s="9"/>
    </row>
    <row r="820" spans="1:15" ht="12.75" customHeight="1" x14ac:dyDescent="0.25">
      <c r="A820" s="98"/>
      <c r="B820" s="2"/>
      <c r="E820" s="4"/>
      <c r="F820" s="2"/>
      <c r="H820" s="5"/>
      <c r="I820" s="6"/>
      <c r="J820" s="8"/>
      <c r="K820" s="9"/>
      <c r="L820" s="9"/>
      <c r="M820" s="9"/>
      <c r="N820" s="9"/>
      <c r="O820" s="9"/>
    </row>
    <row r="821" spans="1:15" ht="12.75" customHeight="1" x14ac:dyDescent="0.25">
      <c r="A821" s="98"/>
      <c r="B821" s="2"/>
      <c r="E821" s="4"/>
      <c r="F821" s="2"/>
      <c r="H821" s="5"/>
      <c r="I821" s="6"/>
      <c r="J821" s="8"/>
      <c r="K821" s="9"/>
      <c r="L821" s="9"/>
      <c r="M821" s="9"/>
      <c r="N821" s="9"/>
      <c r="O821" s="9"/>
    </row>
    <row r="822" spans="1:15" ht="12.75" customHeight="1" x14ac:dyDescent="0.25">
      <c r="A822" s="98"/>
      <c r="B822" s="2"/>
      <c r="E822" s="4"/>
      <c r="F822" s="2"/>
      <c r="H822" s="5"/>
      <c r="I822" s="6"/>
      <c r="J822" s="8"/>
      <c r="K822" s="9"/>
      <c r="L822" s="9"/>
      <c r="M822" s="9"/>
      <c r="N822" s="9"/>
      <c r="O822" s="9"/>
    </row>
    <row r="823" spans="1:15" ht="12.75" customHeight="1" x14ac:dyDescent="0.25">
      <c r="A823" s="98"/>
      <c r="B823" s="2"/>
      <c r="E823" s="4"/>
      <c r="F823" s="2"/>
      <c r="H823" s="5"/>
      <c r="I823" s="6"/>
      <c r="J823" s="8"/>
      <c r="K823" s="9"/>
      <c r="L823" s="9"/>
      <c r="M823" s="9"/>
      <c r="N823" s="9"/>
      <c r="O823" s="9"/>
    </row>
    <row r="824" spans="1:15" ht="12.75" customHeight="1" x14ac:dyDescent="0.25">
      <c r="A824" s="98"/>
      <c r="B824" s="2"/>
      <c r="E824" s="4"/>
      <c r="F824" s="2"/>
      <c r="H824" s="5"/>
      <c r="I824" s="6"/>
      <c r="J824" s="8"/>
      <c r="K824" s="9"/>
      <c r="L824" s="9"/>
      <c r="M824" s="9"/>
      <c r="N824" s="9"/>
      <c r="O824" s="9"/>
    </row>
    <row r="825" spans="1:15" ht="12.75" customHeight="1" x14ac:dyDescent="0.25">
      <c r="A825" s="98"/>
      <c r="B825" s="2"/>
      <c r="E825" s="4"/>
      <c r="F825" s="2"/>
      <c r="H825" s="5"/>
      <c r="I825" s="6"/>
      <c r="J825" s="8"/>
      <c r="K825" s="9"/>
      <c r="L825" s="9"/>
      <c r="M825" s="9"/>
      <c r="N825" s="9"/>
      <c r="O825" s="9"/>
    </row>
    <row r="826" spans="1:15" ht="12.75" customHeight="1" x14ac:dyDescent="0.25">
      <c r="A826" s="98"/>
      <c r="B826" s="2"/>
      <c r="E826" s="4"/>
      <c r="F826" s="2"/>
      <c r="H826" s="5"/>
      <c r="I826" s="6"/>
      <c r="J826" s="8"/>
      <c r="K826" s="9"/>
      <c r="L826" s="9"/>
      <c r="M826" s="9"/>
      <c r="N826" s="9"/>
      <c r="O826" s="9"/>
    </row>
    <row r="827" spans="1:15" ht="12.75" customHeight="1" x14ac:dyDescent="0.25">
      <c r="A827" s="98"/>
      <c r="B827" s="2"/>
      <c r="E827" s="4"/>
      <c r="F827" s="2"/>
      <c r="H827" s="5"/>
      <c r="I827" s="6"/>
      <c r="J827" s="8"/>
      <c r="K827" s="9"/>
      <c r="L827" s="9"/>
      <c r="M827" s="9"/>
      <c r="N827" s="9"/>
      <c r="O827" s="9"/>
    </row>
    <row r="828" spans="1:15" ht="12.75" customHeight="1" x14ac:dyDescent="0.25">
      <c r="A828" s="98"/>
      <c r="B828" s="2"/>
      <c r="E828" s="4"/>
      <c r="F828" s="2"/>
      <c r="H828" s="5"/>
      <c r="I828" s="6"/>
      <c r="J828" s="8"/>
      <c r="K828" s="9"/>
      <c r="L828" s="9"/>
      <c r="M828" s="9"/>
      <c r="N828" s="9"/>
      <c r="O828" s="9"/>
    </row>
    <row r="829" spans="1:15" ht="12.75" customHeight="1" x14ac:dyDescent="0.25">
      <c r="A829" s="98"/>
      <c r="B829" s="2"/>
      <c r="E829" s="4"/>
      <c r="F829" s="2"/>
      <c r="H829" s="5"/>
      <c r="I829" s="6"/>
      <c r="J829" s="8"/>
      <c r="K829" s="9"/>
      <c r="L829" s="9"/>
      <c r="M829" s="9"/>
      <c r="N829" s="9"/>
      <c r="O829" s="9"/>
    </row>
    <row r="830" spans="1:15" ht="12.75" customHeight="1" x14ac:dyDescent="0.25">
      <c r="A830" s="98"/>
      <c r="B830" s="2"/>
      <c r="E830" s="4"/>
      <c r="F830" s="2"/>
      <c r="H830" s="5"/>
      <c r="I830" s="6"/>
      <c r="J830" s="8"/>
      <c r="K830" s="9"/>
      <c r="L830" s="9"/>
      <c r="M830" s="9"/>
      <c r="N830" s="9"/>
      <c r="O830" s="9"/>
    </row>
    <row r="831" spans="1:15" ht="12.75" customHeight="1" x14ac:dyDescent="0.25">
      <c r="A831" s="98"/>
      <c r="B831" s="2"/>
      <c r="E831" s="4"/>
      <c r="F831" s="2"/>
      <c r="H831" s="5"/>
      <c r="I831" s="6"/>
      <c r="J831" s="8"/>
      <c r="K831" s="9"/>
      <c r="L831" s="9"/>
      <c r="M831" s="9"/>
      <c r="N831" s="9"/>
      <c r="O831" s="9"/>
    </row>
    <row r="832" spans="1:15" ht="12.75" customHeight="1" x14ac:dyDescent="0.25">
      <c r="A832" s="98"/>
      <c r="B832" s="2"/>
      <c r="E832" s="4"/>
      <c r="F832" s="2"/>
      <c r="H832" s="5"/>
      <c r="I832" s="6"/>
      <c r="J832" s="8"/>
      <c r="K832" s="9"/>
      <c r="L832" s="9"/>
      <c r="M832" s="9"/>
      <c r="N832" s="9"/>
      <c r="O832" s="9"/>
    </row>
    <row r="833" spans="1:15" ht="12.75" customHeight="1" x14ac:dyDescent="0.25">
      <c r="A833" s="98"/>
      <c r="B833" s="2"/>
      <c r="E833" s="4"/>
      <c r="F833" s="2"/>
      <c r="H833" s="5"/>
      <c r="I833" s="6"/>
      <c r="J833" s="8"/>
      <c r="K833" s="9"/>
      <c r="L833" s="9"/>
      <c r="M833" s="9"/>
      <c r="N833" s="9"/>
      <c r="O833" s="9"/>
    </row>
    <row r="834" spans="1:15" ht="12.75" customHeight="1" x14ac:dyDescent="0.25">
      <c r="A834" s="98"/>
      <c r="B834" s="2"/>
      <c r="E834" s="4"/>
      <c r="F834" s="2"/>
      <c r="H834" s="5"/>
      <c r="I834" s="6"/>
      <c r="J834" s="8"/>
      <c r="K834" s="9"/>
      <c r="L834" s="9"/>
      <c r="M834" s="9"/>
      <c r="N834" s="9"/>
      <c r="O834" s="9"/>
    </row>
    <row r="835" spans="1:15" ht="12.75" customHeight="1" x14ac:dyDescent="0.25">
      <c r="A835" s="98"/>
      <c r="B835" s="2"/>
      <c r="E835" s="4"/>
      <c r="F835" s="2"/>
      <c r="H835" s="5"/>
      <c r="I835" s="6"/>
      <c r="J835" s="8"/>
      <c r="K835" s="9"/>
      <c r="L835" s="9"/>
      <c r="M835" s="9"/>
      <c r="N835" s="9"/>
      <c r="O835" s="9"/>
    </row>
    <row r="836" spans="1:15" ht="12.75" customHeight="1" x14ac:dyDescent="0.25">
      <c r="A836" s="98"/>
      <c r="B836" s="2"/>
      <c r="E836" s="4"/>
      <c r="F836" s="2"/>
      <c r="H836" s="5"/>
      <c r="I836" s="6"/>
      <c r="J836" s="8"/>
      <c r="K836" s="9"/>
      <c r="L836" s="9"/>
      <c r="M836" s="9"/>
      <c r="N836" s="9"/>
      <c r="O836" s="9"/>
    </row>
    <row r="837" spans="1:15" ht="12.75" customHeight="1" x14ac:dyDescent="0.25">
      <c r="A837" s="98"/>
      <c r="B837" s="2"/>
      <c r="E837" s="4"/>
      <c r="F837" s="2"/>
      <c r="H837" s="5"/>
      <c r="I837" s="6"/>
      <c r="J837" s="8"/>
      <c r="K837" s="9"/>
      <c r="L837" s="9"/>
      <c r="M837" s="9"/>
      <c r="N837" s="9"/>
      <c r="O837" s="9"/>
    </row>
    <row r="838" spans="1:15" ht="12.75" customHeight="1" x14ac:dyDescent="0.25">
      <c r="A838" s="98"/>
      <c r="B838" s="2"/>
      <c r="E838" s="4"/>
      <c r="F838" s="2"/>
      <c r="H838" s="5"/>
      <c r="I838" s="6"/>
      <c r="J838" s="8"/>
      <c r="K838" s="9"/>
      <c r="L838" s="9"/>
      <c r="M838" s="9"/>
      <c r="N838" s="9"/>
      <c r="O838" s="9"/>
    </row>
    <row r="839" spans="1:15" ht="12.75" customHeight="1" x14ac:dyDescent="0.25">
      <c r="A839" s="98"/>
      <c r="B839" s="2"/>
      <c r="E839" s="4"/>
      <c r="F839" s="2"/>
      <c r="H839" s="5"/>
      <c r="I839" s="6"/>
      <c r="J839" s="8"/>
      <c r="K839" s="9"/>
      <c r="L839" s="9"/>
      <c r="M839" s="9"/>
      <c r="N839" s="9"/>
      <c r="O839" s="9"/>
    </row>
    <row r="840" spans="1:15" ht="12.75" customHeight="1" x14ac:dyDescent="0.25">
      <c r="A840" s="98"/>
      <c r="B840" s="2"/>
      <c r="E840" s="4"/>
      <c r="F840" s="2"/>
      <c r="H840" s="5"/>
      <c r="I840" s="6"/>
      <c r="J840" s="8"/>
      <c r="K840" s="9"/>
      <c r="L840" s="9"/>
      <c r="M840" s="9"/>
      <c r="N840" s="9"/>
      <c r="O840" s="9"/>
    </row>
    <row r="841" spans="1:15" ht="12.75" customHeight="1" x14ac:dyDescent="0.25">
      <c r="A841" s="98"/>
      <c r="B841" s="2"/>
      <c r="E841" s="4"/>
      <c r="F841" s="2"/>
      <c r="H841" s="5"/>
      <c r="I841" s="6"/>
      <c r="J841" s="8"/>
      <c r="K841" s="9"/>
      <c r="L841" s="9"/>
      <c r="M841" s="9"/>
      <c r="N841" s="9"/>
      <c r="O841" s="9"/>
    </row>
    <row r="842" spans="1:15" ht="12.75" customHeight="1" x14ac:dyDescent="0.25">
      <c r="A842" s="98"/>
      <c r="B842" s="2"/>
      <c r="E842" s="4"/>
      <c r="F842" s="2"/>
      <c r="H842" s="5"/>
      <c r="I842" s="6"/>
      <c r="J842" s="8"/>
      <c r="K842" s="9"/>
      <c r="L842" s="9"/>
      <c r="M842" s="9"/>
      <c r="N842" s="9"/>
      <c r="O842" s="9"/>
    </row>
    <row r="843" spans="1:15" ht="12.75" customHeight="1" x14ac:dyDescent="0.25">
      <c r="A843" s="98"/>
      <c r="B843" s="2"/>
      <c r="E843" s="4"/>
      <c r="F843" s="2"/>
      <c r="H843" s="5"/>
      <c r="I843" s="6"/>
      <c r="J843" s="8"/>
      <c r="K843" s="9"/>
      <c r="L843" s="9"/>
      <c r="M843" s="9"/>
      <c r="N843" s="9"/>
      <c r="O843" s="9"/>
    </row>
    <row r="844" spans="1:15" ht="12.75" customHeight="1" x14ac:dyDescent="0.25">
      <c r="A844" s="98"/>
      <c r="B844" s="2"/>
      <c r="E844" s="4"/>
      <c r="F844" s="2"/>
      <c r="H844" s="5"/>
      <c r="I844" s="6"/>
      <c r="J844" s="8"/>
      <c r="K844" s="9"/>
      <c r="L844" s="9"/>
      <c r="M844" s="9"/>
      <c r="N844" s="9"/>
      <c r="O844" s="9"/>
    </row>
    <row r="845" spans="1:15" ht="12.75" customHeight="1" x14ac:dyDescent="0.25">
      <c r="A845" s="98"/>
      <c r="B845" s="2"/>
      <c r="E845" s="4"/>
      <c r="F845" s="2"/>
      <c r="H845" s="5"/>
      <c r="I845" s="6"/>
      <c r="J845" s="8"/>
      <c r="K845" s="9"/>
      <c r="L845" s="9"/>
      <c r="M845" s="9"/>
      <c r="N845" s="9"/>
      <c r="O845" s="9"/>
    </row>
    <row r="846" spans="1:15" ht="12.75" customHeight="1" x14ac:dyDescent="0.25">
      <c r="A846" s="98"/>
      <c r="B846" s="2"/>
      <c r="E846" s="4"/>
      <c r="F846" s="2"/>
      <c r="H846" s="5"/>
      <c r="I846" s="6"/>
      <c r="J846" s="8"/>
      <c r="K846" s="9"/>
      <c r="L846" s="9"/>
      <c r="M846" s="9"/>
      <c r="N846" s="9"/>
      <c r="O846" s="9"/>
    </row>
    <row r="847" spans="1:15" ht="12.75" customHeight="1" x14ac:dyDescent="0.25">
      <c r="A847" s="98"/>
      <c r="B847" s="2"/>
      <c r="E847" s="4"/>
      <c r="F847" s="2"/>
      <c r="H847" s="5"/>
      <c r="I847" s="6"/>
      <c r="J847" s="8"/>
      <c r="K847" s="9"/>
      <c r="L847" s="9"/>
      <c r="M847" s="9"/>
      <c r="N847" s="9"/>
      <c r="O847" s="9"/>
    </row>
    <row r="848" spans="1:15" ht="12.75" customHeight="1" x14ac:dyDescent="0.25">
      <c r="A848" s="98"/>
      <c r="B848" s="2"/>
      <c r="E848" s="4"/>
      <c r="F848" s="2"/>
      <c r="H848" s="5"/>
      <c r="I848" s="6"/>
      <c r="J848" s="8"/>
      <c r="K848" s="9"/>
      <c r="L848" s="9"/>
      <c r="M848" s="9"/>
      <c r="N848" s="9"/>
      <c r="O848" s="9"/>
    </row>
    <row r="849" spans="1:15" ht="12.75" customHeight="1" x14ac:dyDescent="0.25">
      <c r="A849" s="98"/>
      <c r="B849" s="2"/>
      <c r="E849" s="4"/>
      <c r="F849" s="2"/>
      <c r="H849" s="5"/>
      <c r="I849" s="6"/>
      <c r="J849" s="8"/>
      <c r="K849" s="9"/>
      <c r="L849" s="9"/>
      <c r="M849" s="9"/>
      <c r="N849" s="9"/>
      <c r="O849" s="9"/>
    </row>
    <row r="850" spans="1:15" ht="12.75" customHeight="1" x14ac:dyDescent="0.25">
      <c r="A850" s="98"/>
      <c r="B850" s="2"/>
      <c r="E850" s="4"/>
      <c r="F850" s="2"/>
      <c r="H850" s="5"/>
      <c r="I850" s="6"/>
      <c r="J850" s="8"/>
      <c r="K850" s="9"/>
      <c r="L850" s="9"/>
      <c r="M850" s="9"/>
      <c r="N850" s="9"/>
      <c r="O850" s="9"/>
    </row>
    <row r="851" spans="1:15" ht="12.75" customHeight="1" x14ac:dyDescent="0.25">
      <c r="A851" s="98"/>
      <c r="B851" s="2"/>
      <c r="E851" s="4"/>
      <c r="F851" s="2"/>
      <c r="H851" s="5"/>
      <c r="I851" s="6"/>
      <c r="J851" s="8"/>
      <c r="K851" s="9"/>
      <c r="L851" s="9"/>
      <c r="M851" s="9"/>
      <c r="N851" s="9"/>
      <c r="O851" s="9"/>
    </row>
    <row r="852" spans="1:15" ht="12.75" customHeight="1" x14ac:dyDescent="0.25">
      <c r="A852" s="98"/>
      <c r="B852" s="2"/>
      <c r="E852" s="4"/>
      <c r="F852" s="2"/>
      <c r="H852" s="5"/>
      <c r="I852" s="6"/>
      <c r="J852" s="8"/>
      <c r="K852" s="9"/>
      <c r="L852" s="9"/>
      <c r="M852" s="9"/>
      <c r="N852" s="9"/>
      <c r="O852" s="9"/>
    </row>
    <row r="853" spans="1:15" ht="12.75" customHeight="1" x14ac:dyDescent="0.25">
      <c r="A853" s="98"/>
      <c r="B853" s="2"/>
      <c r="E853" s="4"/>
      <c r="F853" s="2"/>
      <c r="H853" s="5"/>
      <c r="I853" s="6"/>
      <c r="J853" s="8"/>
      <c r="K853" s="9"/>
      <c r="L853" s="9"/>
      <c r="M853" s="9"/>
      <c r="N853" s="9"/>
      <c r="O853" s="9"/>
    </row>
    <row r="854" spans="1:15" ht="12.75" customHeight="1" x14ac:dyDescent="0.25">
      <c r="A854" s="98"/>
      <c r="B854" s="2"/>
      <c r="E854" s="4"/>
      <c r="F854" s="2"/>
      <c r="H854" s="5"/>
      <c r="I854" s="6"/>
      <c r="J854" s="8"/>
      <c r="K854" s="9"/>
      <c r="L854" s="9"/>
      <c r="M854" s="9"/>
      <c r="N854" s="9"/>
      <c r="O854" s="9"/>
    </row>
    <row r="855" spans="1:15" ht="12.75" customHeight="1" x14ac:dyDescent="0.25">
      <c r="A855" s="98"/>
      <c r="B855" s="2"/>
      <c r="E855" s="4"/>
      <c r="F855" s="2"/>
      <c r="H855" s="5"/>
      <c r="I855" s="6"/>
      <c r="J855" s="8"/>
      <c r="K855" s="9"/>
      <c r="L855" s="9"/>
      <c r="M855" s="9"/>
      <c r="N855" s="9"/>
      <c r="O855" s="9"/>
    </row>
    <row r="856" spans="1:15" ht="12.75" customHeight="1" x14ac:dyDescent="0.25">
      <c r="A856" s="98"/>
      <c r="B856" s="2"/>
      <c r="E856" s="4"/>
      <c r="F856" s="2"/>
      <c r="H856" s="5"/>
      <c r="I856" s="6"/>
      <c r="J856" s="8"/>
      <c r="K856" s="9"/>
      <c r="L856" s="9"/>
      <c r="M856" s="9"/>
      <c r="N856" s="9"/>
      <c r="O856" s="9"/>
    </row>
    <row r="857" spans="1:15" ht="12.75" customHeight="1" x14ac:dyDescent="0.25">
      <c r="A857" s="98"/>
      <c r="B857" s="2"/>
      <c r="E857" s="4"/>
      <c r="F857" s="2"/>
      <c r="H857" s="5"/>
      <c r="I857" s="6"/>
      <c r="J857" s="8"/>
      <c r="K857" s="9"/>
      <c r="L857" s="9"/>
      <c r="M857" s="9"/>
      <c r="N857" s="9"/>
      <c r="O857" s="9"/>
    </row>
    <row r="858" spans="1:15" ht="12.75" customHeight="1" x14ac:dyDescent="0.25">
      <c r="A858" s="98"/>
      <c r="B858" s="2"/>
      <c r="E858" s="4"/>
      <c r="F858" s="2"/>
      <c r="H858" s="5"/>
      <c r="I858" s="6"/>
      <c r="J858" s="8"/>
      <c r="K858" s="9"/>
      <c r="L858" s="9"/>
      <c r="M858" s="9"/>
      <c r="N858" s="9"/>
      <c r="O858" s="9"/>
    </row>
    <row r="859" spans="1:15" ht="12.75" customHeight="1" x14ac:dyDescent="0.25">
      <c r="A859" s="98"/>
      <c r="B859" s="2"/>
      <c r="E859" s="4"/>
      <c r="F859" s="2"/>
      <c r="H859" s="5"/>
      <c r="I859" s="6"/>
      <c r="J859" s="8"/>
      <c r="K859" s="9"/>
      <c r="L859" s="9"/>
      <c r="M859" s="9"/>
      <c r="N859" s="9"/>
      <c r="O859" s="9"/>
    </row>
    <row r="860" spans="1:15" ht="12.75" customHeight="1" x14ac:dyDescent="0.25">
      <c r="A860" s="98"/>
      <c r="B860" s="2"/>
      <c r="E860" s="4"/>
      <c r="F860" s="2"/>
      <c r="H860" s="5"/>
      <c r="I860" s="6"/>
      <c r="J860" s="8"/>
      <c r="K860" s="9"/>
      <c r="L860" s="9"/>
      <c r="M860" s="9"/>
      <c r="N860" s="9"/>
      <c r="O860" s="9"/>
    </row>
    <row r="861" spans="1:15" ht="12.75" customHeight="1" x14ac:dyDescent="0.25">
      <c r="A861" s="98"/>
      <c r="B861" s="2"/>
      <c r="E861" s="4"/>
      <c r="F861" s="2"/>
      <c r="H861" s="5"/>
      <c r="I861" s="6"/>
      <c r="J861" s="8"/>
      <c r="K861" s="9"/>
      <c r="L861" s="9"/>
      <c r="M861" s="9"/>
      <c r="N861" s="9"/>
      <c r="O861" s="9"/>
    </row>
    <row r="862" spans="1:15" ht="12.75" customHeight="1" x14ac:dyDescent="0.25">
      <c r="A862" s="98"/>
      <c r="B862" s="2"/>
      <c r="E862" s="4"/>
      <c r="F862" s="2"/>
      <c r="H862" s="5"/>
      <c r="I862" s="6"/>
      <c r="J862" s="8"/>
      <c r="K862" s="9"/>
      <c r="L862" s="9"/>
      <c r="M862" s="9"/>
      <c r="N862" s="9"/>
      <c r="O862" s="9"/>
    </row>
    <row r="863" spans="1:15" ht="12.75" customHeight="1" x14ac:dyDescent="0.25">
      <c r="A863" s="98"/>
      <c r="B863" s="2"/>
      <c r="E863" s="4"/>
      <c r="F863" s="2"/>
      <c r="H863" s="5"/>
      <c r="I863" s="6"/>
      <c r="J863" s="8"/>
      <c r="K863" s="9"/>
      <c r="L863" s="9"/>
      <c r="M863" s="9"/>
      <c r="N863" s="9"/>
      <c r="O863" s="9"/>
    </row>
    <row r="864" spans="1:15" ht="12.75" customHeight="1" x14ac:dyDescent="0.25">
      <c r="A864" s="98"/>
      <c r="B864" s="2"/>
      <c r="E864" s="4"/>
      <c r="F864" s="2"/>
      <c r="H864" s="5"/>
      <c r="I864" s="6"/>
      <c r="J864" s="8"/>
      <c r="K864" s="9"/>
      <c r="L864" s="9"/>
      <c r="M864" s="9"/>
      <c r="N864" s="9"/>
      <c r="O864" s="9"/>
    </row>
    <row r="865" spans="1:15" ht="12.75" customHeight="1" x14ac:dyDescent="0.25">
      <c r="A865" s="98"/>
      <c r="B865" s="2"/>
      <c r="E865" s="4"/>
      <c r="F865" s="2"/>
      <c r="H865" s="5"/>
      <c r="I865" s="6"/>
      <c r="J865" s="8"/>
      <c r="K865" s="9"/>
      <c r="L865" s="9"/>
      <c r="M865" s="9"/>
      <c r="N865" s="9"/>
      <c r="O865" s="9"/>
    </row>
    <row r="866" spans="1:15" ht="12.75" customHeight="1" x14ac:dyDescent="0.25">
      <c r="A866" s="98"/>
      <c r="B866" s="2"/>
      <c r="E866" s="4"/>
      <c r="F866" s="2"/>
      <c r="H866" s="5"/>
      <c r="I866" s="6"/>
      <c r="J866" s="8"/>
      <c r="K866" s="9"/>
      <c r="L866" s="9"/>
      <c r="M866" s="9"/>
      <c r="N866" s="9"/>
      <c r="O866" s="9"/>
    </row>
    <row r="867" spans="1:15" ht="12.75" customHeight="1" x14ac:dyDescent="0.25">
      <c r="A867" s="98"/>
      <c r="B867" s="2"/>
      <c r="E867" s="4"/>
      <c r="F867" s="2"/>
      <c r="H867" s="5"/>
      <c r="I867" s="6"/>
      <c r="J867" s="8"/>
      <c r="K867" s="9"/>
      <c r="L867" s="9"/>
      <c r="M867" s="9"/>
      <c r="N867" s="9"/>
      <c r="O867" s="9"/>
    </row>
    <row r="868" spans="1:15" ht="12.75" customHeight="1" x14ac:dyDescent="0.25">
      <c r="A868" s="98"/>
      <c r="B868" s="2"/>
      <c r="E868" s="4"/>
      <c r="F868" s="2"/>
      <c r="H868" s="5"/>
      <c r="I868" s="6"/>
      <c r="J868" s="8"/>
      <c r="K868" s="9"/>
      <c r="L868" s="9"/>
      <c r="M868" s="9"/>
      <c r="N868" s="9"/>
      <c r="O868" s="9"/>
    </row>
    <row r="869" spans="1:15" ht="12.75" customHeight="1" x14ac:dyDescent="0.25">
      <c r="A869" s="98"/>
      <c r="B869" s="2"/>
      <c r="E869" s="4"/>
      <c r="F869" s="2"/>
      <c r="H869" s="5"/>
      <c r="I869" s="6"/>
      <c r="J869" s="8"/>
      <c r="K869" s="9"/>
      <c r="L869" s="9"/>
      <c r="M869" s="9"/>
      <c r="N869" s="9"/>
      <c r="O869" s="9"/>
    </row>
    <row r="870" spans="1:15" ht="12.75" customHeight="1" x14ac:dyDescent="0.25">
      <c r="A870" s="98"/>
      <c r="B870" s="2"/>
      <c r="E870" s="4"/>
      <c r="F870" s="2"/>
      <c r="H870" s="5"/>
      <c r="I870" s="6"/>
      <c r="J870" s="8"/>
      <c r="K870" s="9"/>
      <c r="L870" s="9"/>
      <c r="M870" s="9"/>
      <c r="N870" s="9"/>
      <c r="O870" s="9"/>
    </row>
    <row r="871" spans="1:15" ht="12.75" customHeight="1" x14ac:dyDescent="0.25">
      <c r="A871" s="98"/>
      <c r="B871" s="2"/>
      <c r="E871" s="4"/>
      <c r="F871" s="2"/>
      <c r="H871" s="5"/>
      <c r="I871" s="6"/>
      <c r="J871" s="8"/>
      <c r="K871" s="9"/>
      <c r="L871" s="9"/>
      <c r="M871" s="9"/>
      <c r="N871" s="9"/>
      <c r="O871" s="9"/>
    </row>
    <row r="872" spans="1:15" ht="12.75" customHeight="1" x14ac:dyDescent="0.25">
      <c r="A872" s="98"/>
      <c r="B872" s="2"/>
      <c r="E872" s="4"/>
      <c r="F872" s="2"/>
      <c r="H872" s="5"/>
      <c r="I872" s="6"/>
      <c r="J872" s="8"/>
      <c r="K872" s="9"/>
      <c r="L872" s="9"/>
      <c r="M872" s="9"/>
      <c r="N872" s="9"/>
      <c r="O872" s="9"/>
    </row>
    <row r="873" spans="1:15" ht="12.75" customHeight="1" x14ac:dyDescent="0.25">
      <c r="A873" s="98"/>
      <c r="B873" s="2"/>
      <c r="E873" s="4"/>
      <c r="F873" s="2"/>
      <c r="H873" s="5"/>
      <c r="I873" s="6"/>
      <c r="J873" s="8"/>
      <c r="K873" s="9"/>
      <c r="L873" s="9"/>
      <c r="M873" s="9"/>
      <c r="N873" s="9"/>
      <c r="O873" s="9"/>
    </row>
    <row r="874" spans="1:15" ht="12.75" customHeight="1" x14ac:dyDescent="0.25">
      <c r="A874" s="98"/>
      <c r="B874" s="2"/>
      <c r="E874" s="4"/>
      <c r="F874" s="2"/>
      <c r="H874" s="5"/>
      <c r="I874" s="6"/>
      <c r="J874" s="8"/>
      <c r="K874" s="9"/>
      <c r="L874" s="9"/>
      <c r="M874" s="9"/>
      <c r="N874" s="9"/>
      <c r="O874" s="9"/>
    </row>
    <row r="875" spans="1:15" ht="12.75" customHeight="1" x14ac:dyDescent="0.25">
      <c r="A875" s="98"/>
      <c r="B875" s="2"/>
      <c r="E875" s="4"/>
      <c r="F875" s="2"/>
      <c r="H875" s="5"/>
      <c r="I875" s="6"/>
      <c r="J875" s="8"/>
      <c r="K875" s="9"/>
      <c r="L875" s="9"/>
      <c r="M875" s="9"/>
      <c r="N875" s="9"/>
      <c r="O875" s="9"/>
    </row>
    <row r="876" spans="1:15" ht="12.75" customHeight="1" x14ac:dyDescent="0.25">
      <c r="A876" s="98"/>
      <c r="B876" s="2"/>
      <c r="E876" s="4"/>
      <c r="F876" s="2"/>
      <c r="H876" s="5"/>
      <c r="I876" s="6"/>
      <c r="J876" s="8"/>
      <c r="K876" s="9"/>
      <c r="L876" s="9"/>
      <c r="M876" s="9"/>
      <c r="N876" s="9"/>
      <c r="O876" s="9"/>
    </row>
    <row r="877" spans="1:15" ht="12.75" customHeight="1" x14ac:dyDescent="0.25">
      <c r="A877" s="98"/>
      <c r="B877" s="2"/>
      <c r="E877" s="4"/>
      <c r="F877" s="2"/>
      <c r="H877" s="5"/>
      <c r="I877" s="6"/>
      <c r="J877" s="8"/>
      <c r="K877" s="9"/>
      <c r="L877" s="9"/>
      <c r="M877" s="9"/>
      <c r="N877" s="9"/>
      <c r="O877" s="9"/>
    </row>
    <row r="878" spans="1:15" ht="12.75" customHeight="1" x14ac:dyDescent="0.25">
      <c r="A878" s="98"/>
      <c r="B878" s="2"/>
      <c r="E878" s="4"/>
      <c r="F878" s="2"/>
      <c r="H878" s="5"/>
      <c r="I878" s="6"/>
      <c r="J878" s="8"/>
      <c r="K878" s="9"/>
      <c r="L878" s="9"/>
      <c r="M878" s="9"/>
      <c r="N878" s="9"/>
      <c r="O878" s="9"/>
    </row>
    <row r="879" spans="1:15" ht="12.75" customHeight="1" x14ac:dyDescent="0.25">
      <c r="A879" s="98"/>
      <c r="B879" s="2"/>
      <c r="E879" s="4"/>
      <c r="F879" s="2"/>
      <c r="H879" s="5"/>
      <c r="I879" s="6"/>
      <c r="J879" s="8"/>
      <c r="K879" s="9"/>
      <c r="L879" s="9"/>
      <c r="M879" s="9"/>
      <c r="N879" s="9"/>
      <c r="O879" s="9"/>
    </row>
    <row r="880" spans="1:15" ht="12.75" customHeight="1" x14ac:dyDescent="0.25">
      <c r="A880" s="98"/>
      <c r="B880" s="2"/>
      <c r="E880" s="4"/>
      <c r="F880" s="2"/>
      <c r="H880" s="5"/>
      <c r="I880" s="6"/>
      <c r="J880" s="8"/>
      <c r="K880" s="9"/>
      <c r="L880" s="9"/>
      <c r="M880" s="9"/>
      <c r="N880" s="9"/>
      <c r="O880" s="9"/>
    </row>
    <row r="881" spans="1:15" ht="12.75" customHeight="1" x14ac:dyDescent="0.25">
      <c r="A881" s="98"/>
      <c r="B881" s="2"/>
      <c r="E881" s="4"/>
      <c r="F881" s="2"/>
      <c r="H881" s="5"/>
      <c r="I881" s="6"/>
      <c r="J881" s="8"/>
      <c r="K881" s="9"/>
      <c r="L881" s="9"/>
      <c r="M881" s="9"/>
      <c r="N881" s="9"/>
      <c r="O881" s="9"/>
    </row>
    <row r="882" spans="1:15" ht="12.75" customHeight="1" x14ac:dyDescent="0.25">
      <c r="A882" s="98"/>
      <c r="B882" s="2"/>
      <c r="E882" s="4"/>
      <c r="F882" s="2"/>
      <c r="H882" s="5"/>
      <c r="I882" s="6"/>
      <c r="J882" s="8"/>
      <c r="K882" s="9"/>
      <c r="L882" s="9"/>
      <c r="M882" s="9"/>
      <c r="N882" s="9"/>
      <c r="O882" s="9"/>
    </row>
    <row r="883" spans="1:15" ht="12.75" customHeight="1" x14ac:dyDescent="0.25">
      <c r="A883" s="98"/>
      <c r="B883" s="2"/>
      <c r="E883" s="4"/>
      <c r="F883" s="2"/>
      <c r="H883" s="5"/>
      <c r="I883" s="6"/>
      <c r="J883" s="8"/>
      <c r="K883" s="9"/>
      <c r="L883" s="9"/>
      <c r="M883" s="9"/>
      <c r="N883" s="9"/>
      <c r="O883" s="9"/>
    </row>
    <row r="884" spans="1:15" ht="12.75" customHeight="1" x14ac:dyDescent="0.25">
      <c r="A884" s="98"/>
      <c r="B884" s="2"/>
      <c r="E884" s="4"/>
      <c r="F884" s="2"/>
      <c r="H884" s="5"/>
      <c r="I884" s="6"/>
      <c r="J884" s="8"/>
      <c r="K884" s="9"/>
      <c r="L884" s="9"/>
      <c r="M884" s="9"/>
      <c r="N884" s="9"/>
      <c r="O884" s="9"/>
    </row>
    <row r="885" spans="1:15" ht="12.75" customHeight="1" x14ac:dyDescent="0.25">
      <c r="A885" s="98"/>
      <c r="B885" s="2"/>
      <c r="E885" s="4"/>
      <c r="F885" s="2"/>
      <c r="H885" s="5"/>
      <c r="I885" s="6"/>
      <c r="J885" s="8"/>
      <c r="K885" s="9"/>
      <c r="L885" s="9"/>
      <c r="M885" s="9"/>
      <c r="N885" s="9"/>
      <c r="O885" s="9"/>
    </row>
    <row r="886" spans="1:15" ht="12.75" customHeight="1" x14ac:dyDescent="0.25">
      <c r="A886" s="98"/>
      <c r="B886" s="2"/>
      <c r="E886" s="4"/>
      <c r="F886" s="2"/>
      <c r="H886" s="5"/>
      <c r="I886" s="6"/>
      <c r="J886" s="8"/>
      <c r="K886" s="9"/>
      <c r="L886" s="9"/>
      <c r="M886" s="9"/>
      <c r="N886" s="9"/>
      <c r="O886" s="9"/>
    </row>
    <row r="887" spans="1:15" ht="12.75" customHeight="1" x14ac:dyDescent="0.25">
      <c r="A887" s="98"/>
      <c r="B887" s="2"/>
      <c r="E887" s="4"/>
      <c r="F887" s="2"/>
      <c r="H887" s="5"/>
      <c r="I887" s="6"/>
      <c r="J887" s="8"/>
      <c r="K887" s="9"/>
      <c r="L887" s="9"/>
      <c r="M887" s="9"/>
      <c r="N887" s="9"/>
      <c r="O887" s="9"/>
    </row>
    <row r="888" spans="1:15" ht="12.75" customHeight="1" x14ac:dyDescent="0.25">
      <c r="A888" s="98"/>
      <c r="B888" s="2"/>
      <c r="E888" s="4"/>
      <c r="F888" s="2"/>
      <c r="H888" s="5"/>
      <c r="I888" s="6"/>
      <c r="J888" s="8"/>
      <c r="K888" s="9"/>
      <c r="L888" s="9"/>
      <c r="M888" s="9"/>
      <c r="N888" s="9"/>
      <c r="O888" s="9"/>
    </row>
    <row r="889" spans="1:15" ht="12.75" customHeight="1" x14ac:dyDescent="0.25">
      <c r="A889" s="98"/>
      <c r="B889" s="2"/>
      <c r="E889" s="4"/>
      <c r="F889" s="2"/>
      <c r="H889" s="5"/>
      <c r="I889" s="6"/>
      <c r="J889" s="8"/>
      <c r="K889" s="9"/>
      <c r="L889" s="9"/>
      <c r="M889" s="9"/>
      <c r="N889" s="9"/>
      <c r="O889" s="9"/>
    </row>
    <row r="890" spans="1:15" ht="12.75" customHeight="1" x14ac:dyDescent="0.25">
      <c r="A890" s="98"/>
      <c r="B890" s="2"/>
      <c r="E890" s="4"/>
      <c r="F890" s="2"/>
      <c r="H890" s="5"/>
      <c r="I890" s="6"/>
      <c r="J890" s="8"/>
      <c r="K890" s="9"/>
      <c r="L890" s="9"/>
      <c r="M890" s="9"/>
      <c r="N890" s="9"/>
      <c r="O890" s="9"/>
    </row>
    <row r="891" spans="1:15" ht="12.75" customHeight="1" x14ac:dyDescent="0.25">
      <c r="A891" s="98"/>
      <c r="B891" s="2"/>
      <c r="E891" s="4"/>
      <c r="F891" s="2"/>
      <c r="H891" s="5"/>
      <c r="I891" s="6"/>
      <c r="J891" s="8"/>
      <c r="K891" s="9"/>
      <c r="L891" s="9"/>
      <c r="M891" s="9"/>
      <c r="N891" s="9"/>
      <c r="O891" s="9"/>
    </row>
    <row r="892" spans="1:15" ht="12.75" customHeight="1" x14ac:dyDescent="0.25">
      <c r="A892" s="98"/>
      <c r="B892" s="2"/>
      <c r="E892" s="4"/>
      <c r="F892" s="2"/>
      <c r="H892" s="5"/>
      <c r="I892" s="6"/>
      <c r="J892" s="8"/>
      <c r="K892" s="9"/>
      <c r="L892" s="9"/>
      <c r="M892" s="9"/>
      <c r="N892" s="9"/>
      <c r="O892" s="9"/>
    </row>
    <row r="893" spans="1:15" ht="12.75" customHeight="1" x14ac:dyDescent="0.25">
      <c r="A893" s="98"/>
      <c r="B893" s="2"/>
      <c r="E893" s="4"/>
      <c r="F893" s="2"/>
      <c r="H893" s="5"/>
      <c r="I893" s="6"/>
      <c r="J893" s="8"/>
      <c r="K893" s="9"/>
      <c r="L893" s="9"/>
      <c r="M893" s="9"/>
      <c r="N893" s="9"/>
      <c r="O893" s="9"/>
    </row>
    <row r="894" spans="1:15" ht="12.75" customHeight="1" x14ac:dyDescent="0.25">
      <c r="A894" s="98"/>
      <c r="B894" s="2"/>
      <c r="E894" s="4"/>
      <c r="F894" s="2"/>
      <c r="H894" s="5"/>
      <c r="I894" s="6"/>
      <c r="J894" s="8"/>
      <c r="K894" s="9"/>
      <c r="L894" s="9"/>
      <c r="M894" s="9"/>
      <c r="N894" s="9"/>
      <c r="O894" s="9"/>
    </row>
    <row r="895" spans="1:15" ht="12.75" customHeight="1" x14ac:dyDescent="0.25">
      <c r="A895" s="98"/>
      <c r="B895" s="2"/>
      <c r="E895" s="4"/>
      <c r="F895" s="2"/>
      <c r="H895" s="5"/>
      <c r="I895" s="6"/>
      <c r="J895" s="8"/>
      <c r="K895" s="9"/>
      <c r="L895" s="9"/>
      <c r="M895" s="9"/>
      <c r="N895" s="9"/>
      <c r="O895" s="9"/>
    </row>
    <row r="896" spans="1:15" ht="12.75" customHeight="1" x14ac:dyDescent="0.25">
      <c r="A896" s="98"/>
      <c r="B896" s="2"/>
      <c r="E896" s="4"/>
      <c r="F896" s="2"/>
      <c r="H896" s="5"/>
      <c r="I896" s="6"/>
      <c r="J896" s="8"/>
      <c r="K896" s="9"/>
      <c r="L896" s="9"/>
      <c r="M896" s="9"/>
      <c r="N896" s="9"/>
      <c r="O896" s="9"/>
    </row>
    <row r="897" spans="1:15" ht="12.75" customHeight="1" x14ac:dyDescent="0.25">
      <c r="A897" s="98"/>
      <c r="B897" s="2"/>
      <c r="E897" s="4"/>
      <c r="F897" s="2"/>
      <c r="H897" s="5"/>
      <c r="I897" s="6"/>
      <c r="J897" s="8"/>
      <c r="K897" s="9"/>
      <c r="L897" s="9"/>
      <c r="M897" s="9"/>
      <c r="N897" s="9"/>
      <c r="O897" s="9"/>
    </row>
    <row r="898" spans="1:15" ht="12.75" customHeight="1" x14ac:dyDescent="0.25">
      <c r="A898" s="98"/>
      <c r="B898" s="2"/>
      <c r="E898" s="4"/>
      <c r="F898" s="2"/>
      <c r="H898" s="5"/>
      <c r="I898" s="6"/>
      <c r="J898" s="8"/>
      <c r="K898" s="9"/>
      <c r="L898" s="9"/>
      <c r="M898" s="9"/>
      <c r="N898" s="9"/>
      <c r="O898" s="9"/>
    </row>
    <row r="899" spans="1:15" ht="12.75" customHeight="1" x14ac:dyDescent="0.25">
      <c r="A899" s="98"/>
      <c r="B899" s="2"/>
      <c r="E899" s="4"/>
      <c r="F899" s="2"/>
      <c r="H899" s="5"/>
      <c r="I899" s="6"/>
      <c r="J899" s="8"/>
      <c r="K899" s="9"/>
      <c r="L899" s="9"/>
      <c r="M899" s="9"/>
      <c r="N899" s="9"/>
      <c r="O899" s="9"/>
    </row>
    <row r="900" spans="1:15" ht="12.75" customHeight="1" x14ac:dyDescent="0.25">
      <c r="A900" s="98"/>
      <c r="B900" s="2"/>
      <c r="E900" s="4"/>
      <c r="F900" s="2"/>
      <c r="H900" s="5"/>
      <c r="I900" s="6"/>
      <c r="J900" s="8"/>
      <c r="K900" s="9"/>
      <c r="L900" s="9"/>
      <c r="M900" s="9"/>
      <c r="N900" s="9"/>
      <c r="O900" s="9"/>
    </row>
    <row r="901" spans="1:15" ht="12.75" customHeight="1" x14ac:dyDescent="0.25">
      <c r="A901" s="98"/>
      <c r="B901" s="2"/>
      <c r="E901" s="4"/>
      <c r="F901" s="2"/>
      <c r="H901" s="5"/>
      <c r="I901" s="6"/>
      <c r="J901" s="8"/>
      <c r="K901" s="9"/>
      <c r="L901" s="9"/>
      <c r="M901" s="9"/>
      <c r="N901" s="9"/>
      <c r="O901" s="9"/>
    </row>
    <row r="902" spans="1:15" ht="12.75" customHeight="1" x14ac:dyDescent="0.25">
      <c r="A902" s="98"/>
      <c r="B902" s="2"/>
      <c r="E902" s="4"/>
      <c r="F902" s="2"/>
      <c r="H902" s="5"/>
      <c r="I902" s="6"/>
      <c r="J902" s="8"/>
      <c r="K902" s="9"/>
      <c r="L902" s="9"/>
      <c r="M902" s="9"/>
      <c r="N902" s="9"/>
      <c r="O902" s="9"/>
    </row>
    <row r="903" spans="1:15" ht="12.75" customHeight="1" x14ac:dyDescent="0.25">
      <c r="A903" s="98"/>
      <c r="B903" s="2"/>
      <c r="E903" s="4"/>
      <c r="F903" s="2"/>
      <c r="H903" s="5"/>
      <c r="I903" s="6"/>
      <c r="J903" s="8"/>
      <c r="K903" s="9"/>
      <c r="L903" s="9"/>
      <c r="M903" s="9"/>
      <c r="N903" s="9"/>
      <c r="O903" s="9"/>
    </row>
    <row r="904" spans="1:15" ht="12.75" customHeight="1" x14ac:dyDescent="0.25">
      <c r="A904" s="98"/>
      <c r="B904" s="2"/>
      <c r="E904" s="4"/>
      <c r="F904" s="2"/>
      <c r="H904" s="5"/>
      <c r="I904" s="6"/>
      <c r="J904" s="8"/>
      <c r="K904" s="9"/>
      <c r="L904" s="9"/>
      <c r="M904" s="9"/>
      <c r="N904" s="9"/>
      <c r="O904" s="9"/>
    </row>
    <row r="905" spans="1:15" ht="12.75" customHeight="1" x14ac:dyDescent="0.25">
      <c r="A905" s="98"/>
      <c r="B905" s="2"/>
      <c r="E905" s="4"/>
      <c r="F905" s="2"/>
      <c r="H905" s="5"/>
      <c r="I905" s="6"/>
      <c r="J905" s="8"/>
      <c r="K905" s="9"/>
      <c r="L905" s="9"/>
      <c r="M905" s="9"/>
      <c r="N905" s="9"/>
      <c r="O905" s="9"/>
    </row>
    <row r="906" spans="1:15" ht="12.75" customHeight="1" x14ac:dyDescent="0.25">
      <c r="A906" s="98"/>
      <c r="B906" s="2"/>
      <c r="E906" s="4"/>
      <c r="F906" s="2"/>
      <c r="H906" s="5"/>
      <c r="I906" s="6"/>
      <c r="J906" s="8"/>
      <c r="K906" s="9"/>
      <c r="L906" s="9"/>
      <c r="M906" s="9"/>
      <c r="N906" s="9"/>
      <c r="O906" s="9"/>
    </row>
    <row r="907" spans="1:15" ht="12.75" customHeight="1" x14ac:dyDescent="0.25">
      <c r="A907" s="98"/>
      <c r="B907" s="2"/>
      <c r="E907" s="4"/>
      <c r="F907" s="2"/>
      <c r="H907" s="5"/>
      <c r="I907" s="6"/>
      <c r="J907" s="8"/>
      <c r="K907" s="9"/>
      <c r="L907" s="9"/>
      <c r="M907" s="9"/>
      <c r="N907" s="9"/>
      <c r="O907" s="9"/>
    </row>
    <row r="908" spans="1:15" ht="12.75" customHeight="1" x14ac:dyDescent="0.25">
      <c r="A908" s="98"/>
      <c r="B908" s="2"/>
      <c r="E908" s="4"/>
      <c r="F908" s="2"/>
      <c r="H908" s="5"/>
      <c r="I908" s="6"/>
      <c r="J908" s="8"/>
      <c r="K908" s="9"/>
      <c r="L908" s="9"/>
      <c r="M908" s="9"/>
      <c r="N908" s="9"/>
      <c r="O908" s="9"/>
    </row>
    <row r="909" spans="1:15" ht="12.75" customHeight="1" x14ac:dyDescent="0.25">
      <c r="A909" s="98"/>
      <c r="B909" s="2"/>
      <c r="E909" s="4"/>
      <c r="F909" s="2"/>
      <c r="H909" s="5"/>
      <c r="I909" s="6"/>
      <c r="J909" s="8"/>
      <c r="K909" s="9"/>
      <c r="L909" s="9"/>
      <c r="M909" s="9"/>
      <c r="N909" s="9"/>
      <c r="O909" s="9"/>
    </row>
    <row r="910" spans="1:15" ht="12.75" customHeight="1" x14ac:dyDescent="0.25">
      <c r="A910" s="98"/>
      <c r="B910" s="2"/>
      <c r="E910" s="4"/>
      <c r="F910" s="2"/>
      <c r="H910" s="5"/>
      <c r="I910" s="6"/>
      <c r="J910" s="8"/>
      <c r="K910" s="9"/>
      <c r="L910" s="9"/>
      <c r="M910" s="9"/>
      <c r="N910" s="9"/>
      <c r="O910" s="9"/>
    </row>
    <row r="911" spans="1:15" ht="12.75" customHeight="1" x14ac:dyDescent="0.25">
      <c r="A911" s="98"/>
      <c r="B911" s="2"/>
      <c r="E911" s="4"/>
      <c r="F911" s="2"/>
      <c r="H911" s="5"/>
      <c r="I911" s="6"/>
      <c r="J911" s="8"/>
      <c r="K911" s="9"/>
      <c r="L911" s="9"/>
      <c r="M911" s="9"/>
      <c r="N911" s="9"/>
      <c r="O911" s="9"/>
    </row>
    <row r="912" spans="1:15" ht="12.75" customHeight="1" x14ac:dyDescent="0.25">
      <c r="A912" s="98"/>
      <c r="B912" s="2"/>
      <c r="E912" s="4"/>
      <c r="F912" s="2"/>
      <c r="H912" s="5"/>
      <c r="I912" s="6"/>
      <c r="J912" s="8"/>
      <c r="K912" s="9"/>
      <c r="L912" s="9"/>
      <c r="M912" s="9"/>
      <c r="N912" s="9"/>
      <c r="O912" s="9"/>
    </row>
    <row r="913" spans="1:15" ht="12.75" customHeight="1" x14ac:dyDescent="0.25">
      <c r="A913" s="98"/>
      <c r="B913" s="2"/>
      <c r="E913" s="4"/>
      <c r="F913" s="2"/>
      <c r="H913" s="5"/>
      <c r="I913" s="6"/>
      <c r="J913" s="8"/>
      <c r="K913" s="9"/>
      <c r="L913" s="9"/>
      <c r="M913" s="9"/>
      <c r="N913" s="9"/>
      <c r="O913" s="9"/>
    </row>
    <row r="914" spans="1:15" ht="12.75" customHeight="1" x14ac:dyDescent="0.25">
      <c r="A914" s="98"/>
      <c r="B914" s="2"/>
      <c r="E914" s="4"/>
      <c r="F914" s="2"/>
      <c r="H914" s="5"/>
      <c r="I914" s="6"/>
      <c r="J914" s="8"/>
      <c r="K914" s="9"/>
      <c r="L914" s="9"/>
      <c r="M914" s="9"/>
      <c r="N914" s="9"/>
      <c r="O914" s="9"/>
    </row>
    <row r="915" spans="1:15" ht="12.75" customHeight="1" x14ac:dyDescent="0.25">
      <c r="A915" s="98"/>
      <c r="B915" s="2"/>
      <c r="E915" s="4"/>
      <c r="F915" s="2"/>
      <c r="H915" s="5"/>
      <c r="I915" s="6"/>
      <c r="J915" s="8"/>
      <c r="K915" s="9"/>
      <c r="L915" s="9"/>
      <c r="M915" s="9"/>
      <c r="N915" s="9"/>
      <c r="O915" s="9"/>
    </row>
    <row r="916" spans="1:15" ht="12.75" customHeight="1" x14ac:dyDescent="0.25">
      <c r="A916" s="98"/>
      <c r="B916" s="2"/>
      <c r="E916" s="4"/>
      <c r="F916" s="2"/>
      <c r="H916" s="5"/>
      <c r="I916" s="6"/>
      <c r="J916" s="8"/>
      <c r="K916" s="9"/>
      <c r="L916" s="9"/>
      <c r="M916" s="9"/>
      <c r="N916" s="9"/>
      <c r="O916" s="9"/>
    </row>
    <row r="917" spans="1:15" ht="12.75" customHeight="1" x14ac:dyDescent="0.25">
      <c r="A917" s="98"/>
      <c r="B917" s="2"/>
      <c r="E917" s="4"/>
      <c r="F917" s="2"/>
      <c r="H917" s="5"/>
      <c r="I917" s="6"/>
      <c r="J917" s="8"/>
      <c r="K917" s="9"/>
      <c r="L917" s="9"/>
      <c r="M917" s="9"/>
      <c r="N917" s="9"/>
      <c r="O917" s="9"/>
    </row>
    <row r="918" spans="1:15" ht="12.75" customHeight="1" x14ac:dyDescent="0.25">
      <c r="A918" s="98"/>
      <c r="B918" s="2"/>
      <c r="E918" s="4"/>
      <c r="F918" s="2"/>
      <c r="H918" s="5"/>
      <c r="I918" s="6"/>
      <c r="J918" s="8"/>
      <c r="K918" s="9"/>
      <c r="L918" s="9"/>
      <c r="M918" s="9"/>
      <c r="N918" s="9"/>
      <c r="O918" s="9"/>
    </row>
    <row r="919" spans="1:15" ht="12.75" customHeight="1" x14ac:dyDescent="0.25">
      <c r="A919" s="98"/>
      <c r="B919" s="2"/>
      <c r="E919" s="4"/>
      <c r="F919" s="2"/>
      <c r="H919" s="5"/>
      <c r="I919" s="6"/>
      <c r="J919" s="8"/>
      <c r="K919" s="9"/>
      <c r="L919" s="9"/>
      <c r="M919" s="9"/>
      <c r="N919" s="9"/>
      <c r="O919" s="9"/>
    </row>
    <row r="920" spans="1:15" ht="12.75" customHeight="1" x14ac:dyDescent="0.25">
      <c r="A920" s="98"/>
      <c r="B920" s="2"/>
      <c r="E920" s="4"/>
      <c r="F920" s="2"/>
      <c r="H920" s="5"/>
      <c r="I920" s="6"/>
      <c r="J920" s="8"/>
      <c r="K920" s="9"/>
      <c r="L920" s="9"/>
      <c r="M920" s="9"/>
      <c r="N920" s="9"/>
      <c r="O920" s="9"/>
    </row>
    <row r="921" spans="1:15" ht="12.75" customHeight="1" x14ac:dyDescent="0.25">
      <c r="A921" s="98"/>
      <c r="B921" s="2"/>
      <c r="E921" s="4"/>
      <c r="F921" s="2"/>
      <c r="H921" s="5"/>
      <c r="I921" s="6"/>
      <c r="J921" s="8"/>
      <c r="K921" s="9"/>
      <c r="L921" s="9"/>
      <c r="M921" s="9"/>
      <c r="N921" s="9"/>
      <c r="O921" s="9"/>
    </row>
    <row r="922" spans="1:15" ht="12.75" customHeight="1" x14ac:dyDescent="0.25">
      <c r="A922" s="98"/>
      <c r="B922" s="2"/>
      <c r="E922" s="4"/>
      <c r="F922" s="2"/>
      <c r="H922" s="5"/>
      <c r="I922" s="6"/>
      <c r="J922" s="8"/>
      <c r="K922" s="9"/>
      <c r="L922" s="9"/>
      <c r="M922" s="9"/>
      <c r="N922" s="9"/>
      <c r="O922" s="9"/>
    </row>
    <row r="923" spans="1:15" ht="12.75" customHeight="1" x14ac:dyDescent="0.25">
      <c r="A923" s="98"/>
      <c r="B923" s="2"/>
      <c r="E923" s="4"/>
      <c r="F923" s="2"/>
      <c r="H923" s="5"/>
      <c r="I923" s="6"/>
      <c r="J923" s="8"/>
      <c r="K923" s="9"/>
      <c r="L923" s="9"/>
      <c r="M923" s="9"/>
      <c r="N923" s="9"/>
      <c r="O923" s="9"/>
    </row>
    <row r="924" spans="1:15" ht="12.75" customHeight="1" x14ac:dyDescent="0.25">
      <c r="A924" s="98"/>
      <c r="B924" s="2"/>
      <c r="E924" s="4"/>
      <c r="F924" s="2"/>
      <c r="H924" s="5"/>
      <c r="I924" s="6"/>
      <c r="J924" s="8"/>
      <c r="K924" s="9"/>
      <c r="L924" s="9"/>
      <c r="M924" s="9"/>
      <c r="N924" s="9"/>
      <c r="O924" s="9"/>
    </row>
    <row r="925" spans="1:15" ht="12.75" customHeight="1" x14ac:dyDescent="0.25">
      <c r="A925" s="98"/>
      <c r="B925" s="2"/>
      <c r="E925" s="4"/>
      <c r="F925" s="2"/>
      <c r="H925" s="5"/>
      <c r="I925" s="6"/>
      <c r="J925" s="8"/>
      <c r="K925" s="9"/>
      <c r="L925" s="9"/>
      <c r="M925" s="9"/>
      <c r="N925" s="9"/>
      <c r="O925" s="9"/>
    </row>
    <row r="926" spans="1:15" ht="12.75" customHeight="1" x14ac:dyDescent="0.25">
      <c r="A926" s="98"/>
      <c r="B926" s="2"/>
      <c r="E926" s="4"/>
      <c r="F926" s="2"/>
      <c r="H926" s="5"/>
      <c r="I926" s="6"/>
      <c r="J926" s="8"/>
      <c r="K926" s="9"/>
      <c r="L926" s="9"/>
      <c r="M926" s="9"/>
      <c r="N926" s="9"/>
      <c r="O926" s="9"/>
    </row>
    <row r="927" spans="1:15" ht="12.75" customHeight="1" x14ac:dyDescent="0.25">
      <c r="A927" s="98"/>
      <c r="B927" s="2"/>
      <c r="E927" s="4"/>
      <c r="F927" s="2"/>
      <c r="H927" s="5"/>
      <c r="I927" s="6"/>
      <c r="J927" s="8"/>
      <c r="K927" s="9"/>
      <c r="L927" s="9"/>
      <c r="M927" s="9"/>
      <c r="N927" s="9"/>
      <c r="O927" s="9"/>
    </row>
    <row r="928" spans="1:15" ht="12.75" customHeight="1" x14ac:dyDescent="0.25">
      <c r="A928" s="98"/>
      <c r="B928" s="2"/>
      <c r="E928" s="4"/>
      <c r="F928" s="2"/>
      <c r="H928" s="5"/>
      <c r="I928" s="6"/>
      <c r="J928" s="8"/>
      <c r="K928" s="9"/>
      <c r="L928" s="9"/>
      <c r="M928" s="9"/>
      <c r="N928" s="9"/>
      <c r="O928" s="9"/>
    </row>
    <row r="929" spans="1:15" ht="12.75" customHeight="1" x14ac:dyDescent="0.25">
      <c r="A929" s="98"/>
      <c r="B929" s="2"/>
      <c r="E929" s="4"/>
      <c r="F929" s="2"/>
      <c r="H929" s="5"/>
      <c r="I929" s="6"/>
      <c r="J929" s="8"/>
      <c r="K929" s="9"/>
      <c r="L929" s="9"/>
      <c r="M929" s="9"/>
      <c r="N929" s="9"/>
      <c r="O929" s="9"/>
    </row>
    <row r="930" spans="1:15" ht="12.75" customHeight="1" x14ac:dyDescent="0.25">
      <c r="A930" s="98"/>
      <c r="B930" s="2"/>
      <c r="E930" s="4"/>
      <c r="F930" s="2"/>
      <c r="H930" s="5"/>
      <c r="I930" s="6"/>
      <c r="J930" s="8"/>
      <c r="K930" s="9"/>
      <c r="L930" s="9"/>
      <c r="M930" s="9"/>
      <c r="N930" s="9"/>
      <c r="O930" s="9"/>
    </row>
    <row r="931" spans="1:15" ht="12.75" customHeight="1" x14ac:dyDescent="0.25">
      <c r="A931" s="98"/>
      <c r="B931" s="2"/>
      <c r="E931" s="4"/>
      <c r="F931" s="2"/>
      <c r="H931" s="5"/>
      <c r="I931" s="6"/>
      <c r="J931" s="8"/>
      <c r="K931" s="9"/>
      <c r="L931" s="9"/>
      <c r="M931" s="9"/>
      <c r="N931" s="9"/>
      <c r="O931" s="9"/>
    </row>
    <row r="932" spans="1:15" ht="12.75" customHeight="1" x14ac:dyDescent="0.25">
      <c r="A932" s="98"/>
      <c r="B932" s="2"/>
      <c r="E932" s="4"/>
      <c r="F932" s="2"/>
      <c r="H932" s="5"/>
      <c r="I932" s="6"/>
      <c r="J932" s="8"/>
      <c r="K932" s="9"/>
      <c r="L932" s="9"/>
      <c r="M932" s="9"/>
      <c r="N932" s="9"/>
      <c r="O932" s="9"/>
    </row>
    <row r="933" spans="1:15" ht="12.75" customHeight="1" x14ac:dyDescent="0.25">
      <c r="A933" s="98"/>
      <c r="B933" s="2"/>
      <c r="E933" s="4"/>
      <c r="F933" s="2"/>
      <c r="H933" s="5"/>
      <c r="I933" s="6"/>
      <c r="J933" s="8"/>
      <c r="K933" s="9"/>
      <c r="L933" s="9"/>
      <c r="M933" s="9"/>
      <c r="N933" s="9"/>
      <c r="O933" s="9"/>
    </row>
    <row r="934" spans="1:15" ht="12.75" customHeight="1" x14ac:dyDescent="0.25">
      <c r="A934" s="98"/>
      <c r="B934" s="2"/>
      <c r="E934" s="4"/>
      <c r="F934" s="2"/>
      <c r="H934" s="5"/>
      <c r="I934" s="6"/>
      <c r="J934" s="8"/>
      <c r="K934" s="9"/>
      <c r="L934" s="9"/>
      <c r="M934" s="9"/>
      <c r="N934" s="9"/>
      <c r="O934" s="9"/>
    </row>
    <row r="935" spans="1:15" ht="12.75" customHeight="1" x14ac:dyDescent="0.25">
      <c r="A935" s="98"/>
      <c r="B935" s="2"/>
      <c r="E935" s="4"/>
      <c r="F935" s="2"/>
      <c r="H935" s="5"/>
      <c r="I935" s="6"/>
      <c r="J935" s="8"/>
      <c r="K935" s="9"/>
      <c r="L935" s="9"/>
      <c r="M935" s="9"/>
      <c r="N935" s="9"/>
      <c r="O935" s="9"/>
    </row>
    <row r="936" spans="1:15" ht="12.75" customHeight="1" x14ac:dyDescent="0.25">
      <c r="A936" s="98"/>
      <c r="B936" s="2"/>
      <c r="E936" s="4"/>
      <c r="F936" s="2"/>
      <c r="H936" s="5"/>
      <c r="I936" s="6"/>
      <c r="J936" s="8"/>
      <c r="K936" s="9"/>
      <c r="L936" s="9"/>
      <c r="M936" s="9"/>
      <c r="N936" s="9"/>
      <c r="O936" s="9"/>
    </row>
    <row r="937" spans="1:15" ht="12.75" customHeight="1" x14ac:dyDescent="0.25">
      <c r="A937" s="98"/>
      <c r="B937" s="2"/>
      <c r="E937" s="4"/>
      <c r="F937" s="2"/>
      <c r="H937" s="5"/>
      <c r="I937" s="6"/>
      <c r="J937" s="8"/>
      <c r="K937" s="9"/>
      <c r="L937" s="9"/>
      <c r="M937" s="9"/>
      <c r="N937" s="9"/>
      <c r="O937" s="9"/>
    </row>
    <row r="938" spans="1:15" ht="12.75" customHeight="1" x14ac:dyDescent="0.25">
      <c r="A938" s="98"/>
      <c r="B938" s="2"/>
      <c r="E938" s="4"/>
      <c r="F938" s="2"/>
      <c r="H938" s="5"/>
      <c r="I938" s="6"/>
      <c r="J938" s="8"/>
      <c r="K938" s="9"/>
      <c r="L938" s="9"/>
      <c r="M938" s="9"/>
      <c r="N938" s="9"/>
      <c r="O938" s="9"/>
    </row>
    <row r="939" spans="1:15" ht="12.75" customHeight="1" x14ac:dyDescent="0.25">
      <c r="A939" s="98"/>
      <c r="B939" s="2"/>
      <c r="E939" s="4"/>
      <c r="F939" s="2"/>
      <c r="H939" s="5"/>
      <c r="I939" s="6"/>
      <c r="J939" s="8"/>
      <c r="K939" s="9"/>
      <c r="L939" s="9"/>
      <c r="M939" s="9"/>
      <c r="N939" s="9"/>
      <c r="O939" s="9"/>
    </row>
    <row r="940" spans="1:15" ht="12.75" customHeight="1" x14ac:dyDescent="0.25">
      <c r="A940" s="98"/>
      <c r="B940" s="2"/>
      <c r="E940" s="4"/>
      <c r="F940" s="2"/>
      <c r="H940" s="5"/>
      <c r="I940" s="6"/>
      <c r="J940" s="8"/>
      <c r="K940" s="9"/>
      <c r="L940" s="9"/>
      <c r="M940" s="9"/>
      <c r="N940" s="9"/>
      <c r="O940" s="9"/>
    </row>
    <row r="941" spans="1:15" ht="12.75" customHeight="1" x14ac:dyDescent="0.25">
      <c r="A941" s="98"/>
      <c r="B941" s="2"/>
      <c r="E941" s="4"/>
      <c r="F941" s="2"/>
      <c r="H941" s="5"/>
      <c r="I941" s="6"/>
      <c r="J941" s="8"/>
      <c r="K941" s="9"/>
      <c r="L941" s="9"/>
      <c r="M941" s="9"/>
      <c r="N941" s="9"/>
      <c r="O941" s="9"/>
    </row>
    <row r="942" spans="1:15" ht="12.75" customHeight="1" x14ac:dyDescent="0.25">
      <c r="A942" s="98"/>
      <c r="B942" s="2"/>
      <c r="E942" s="4"/>
      <c r="F942" s="2"/>
      <c r="H942" s="5"/>
      <c r="I942" s="6"/>
      <c r="J942" s="8"/>
      <c r="K942" s="9"/>
      <c r="L942" s="9"/>
      <c r="M942" s="9"/>
      <c r="N942" s="9"/>
      <c r="O942" s="9"/>
    </row>
    <row r="943" spans="1:15" ht="12.75" customHeight="1" x14ac:dyDescent="0.25">
      <c r="A943" s="98"/>
      <c r="B943" s="2"/>
      <c r="E943" s="4"/>
      <c r="F943" s="2"/>
      <c r="H943" s="5"/>
      <c r="I943" s="6"/>
      <c r="J943" s="8"/>
      <c r="K943" s="9"/>
      <c r="L943" s="9"/>
      <c r="M943" s="9"/>
      <c r="N943" s="9"/>
      <c r="O943" s="9"/>
    </row>
    <row r="944" spans="1:15" ht="12.75" customHeight="1" x14ac:dyDescent="0.25">
      <c r="A944" s="98"/>
      <c r="B944" s="2"/>
      <c r="E944" s="4"/>
      <c r="F944" s="2"/>
      <c r="H944" s="5"/>
      <c r="I944" s="6"/>
      <c r="J944" s="8"/>
      <c r="K944" s="9"/>
      <c r="L944" s="9"/>
      <c r="M944" s="9"/>
      <c r="N944" s="9"/>
      <c r="O944" s="9"/>
    </row>
    <row r="945" spans="1:15" ht="12.75" customHeight="1" x14ac:dyDescent="0.25">
      <c r="A945" s="98"/>
      <c r="B945" s="2"/>
      <c r="E945" s="4"/>
      <c r="F945" s="2"/>
      <c r="H945" s="5"/>
      <c r="I945" s="6"/>
      <c r="J945" s="8"/>
      <c r="K945" s="9"/>
      <c r="L945" s="9"/>
      <c r="M945" s="9"/>
      <c r="N945" s="9"/>
      <c r="O945" s="9"/>
    </row>
    <row r="946" spans="1:15" ht="12.75" customHeight="1" x14ac:dyDescent="0.25">
      <c r="A946" s="98"/>
      <c r="B946" s="2"/>
      <c r="E946" s="4"/>
      <c r="F946" s="2"/>
      <c r="H946" s="5"/>
      <c r="I946" s="6"/>
      <c r="J946" s="8"/>
      <c r="K946" s="9"/>
      <c r="L946" s="9"/>
      <c r="M946" s="9"/>
      <c r="N946" s="9"/>
      <c r="O946" s="9"/>
    </row>
    <row r="947" spans="1:15" ht="12.75" customHeight="1" x14ac:dyDescent="0.25">
      <c r="A947" s="98"/>
      <c r="B947" s="2"/>
      <c r="E947" s="4"/>
      <c r="F947" s="2"/>
      <c r="H947" s="5"/>
      <c r="I947" s="6"/>
      <c r="J947" s="8"/>
      <c r="K947" s="9"/>
      <c r="L947" s="9"/>
      <c r="M947" s="9"/>
      <c r="N947" s="9"/>
      <c r="O947" s="9"/>
    </row>
    <row r="948" spans="1:15" ht="12.75" customHeight="1" x14ac:dyDescent="0.25">
      <c r="A948" s="98"/>
      <c r="B948" s="2"/>
      <c r="E948" s="4"/>
      <c r="F948" s="2"/>
      <c r="H948" s="5"/>
      <c r="I948" s="6"/>
      <c r="J948" s="8"/>
      <c r="K948" s="9"/>
      <c r="L948" s="9"/>
      <c r="M948" s="9"/>
      <c r="N948" s="9"/>
      <c r="O948" s="9"/>
    </row>
    <row r="949" spans="1:15" ht="12.75" customHeight="1" x14ac:dyDescent="0.25">
      <c r="A949" s="98"/>
      <c r="B949" s="2"/>
      <c r="E949" s="4"/>
      <c r="F949" s="2"/>
      <c r="H949" s="5"/>
      <c r="I949" s="6"/>
      <c r="J949" s="8"/>
      <c r="K949" s="9"/>
      <c r="L949" s="9"/>
      <c r="M949" s="9"/>
      <c r="N949" s="9"/>
      <c r="O949" s="9"/>
    </row>
    <row r="950" spans="1:15" ht="12.75" customHeight="1" x14ac:dyDescent="0.25">
      <c r="A950" s="98"/>
      <c r="B950" s="2"/>
      <c r="E950" s="4"/>
      <c r="F950" s="2"/>
      <c r="H950" s="5"/>
      <c r="I950" s="6"/>
      <c r="J950" s="8"/>
      <c r="K950" s="9"/>
      <c r="L950" s="9"/>
      <c r="M950" s="9"/>
      <c r="N950" s="9"/>
      <c r="O950" s="9"/>
    </row>
    <row r="951" spans="1:15" ht="12.75" customHeight="1" x14ac:dyDescent="0.25">
      <c r="A951" s="98"/>
      <c r="B951" s="2"/>
      <c r="E951" s="4"/>
      <c r="F951" s="2"/>
      <c r="H951" s="5"/>
      <c r="I951" s="6"/>
      <c r="J951" s="8"/>
      <c r="K951" s="9"/>
      <c r="L951" s="9"/>
      <c r="M951" s="9"/>
      <c r="N951" s="9"/>
      <c r="O951" s="9"/>
    </row>
    <row r="952" spans="1:15" ht="12.75" customHeight="1" x14ac:dyDescent="0.25">
      <c r="A952" s="98"/>
      <c r="B952" s="2"/>
      <c r="E952" s="4"/>
      <c r="F952" s="2"/>
      <c r="H952" s="5"/>
      <c r="I952" s="6"/>
      <c r="J952" s="8"/>
      <c r="K952" s="9"/>
      <c r="L952" s="9"/>
      <c r="M952" s="9"/>
      <c r="N952" s="9"/>
      <c r="O952" s="9"/>
    </row>
    <row r="953" spans="1:15" ht="12.75" customHeight="1" x14ac:dyDescent="0.25">
      <c r="A953" s="98"/>
      <c r="B953" s="2"/>
      <c r="E953" s="4"/>
      <c r="F953" s="2"/>
      <c r="H953" s="5"/>
      <c r="I953" s="6"/>
      <c r="J953" s="8"/>
      <c r="K953" s="9"/>
      <c r="L953" s="9"/>
      <c r="M953" s="9"/>
      <c r="N953" s="9"/>
      <c r="O953" s="9"/>
    </row>
    <row r="954" spans="1:15" ht="12.75" customHeight="1" x14ac:dyDescent="0.25">
      <c r="A954" s="98"/>
      <c r="B954" s="2"/>
      <c r="E954" s="4"/>
      <c r="F954" s="2"/>
      <c r="H954" s="5"/>
      <c r="I954" s="6"/>
      <c r="J954" s="8"/>
      <c r="K954" s="9"/>
      <c r="L954" s="9"/>
      <c r="M954" s="9"/>
      <c r="N954" s="9"/>
      <c r="O954" s="9"/>
    </row>
    <row r="955" spans="1:15" ht="12.75" customHeight="1" x14ac:dyDescent="0.25">
      <c r="A955" s="98"/>
      <c r="B955" s="2"/>
      <c r="E955" s="4"/>
      <c r="F955" s="2"/>
      <c r="H955" s="5"/>
      <c r="I955" s="6"/>
      <c r="J955" s="8"/>
      <c r="K955" s="9"/>
      <c r="L955" s="9"/>
      <c r="M955" s="9"/>
      <c r="N955" s="9"/>
      <c r="O955" s="9"/>
    </row>
    <row r="956" spans="1:15" ht="12.75" customHeight="1" x14ac:dyDescent="0.25">
      <c r="A956" s="98"/>
      <c r="B956" s="2"/>
      <c r="E956" s="4"/>
      <c r="F956" s="2"/>
      <c r="H956" s="5"/>
      <c r="I956" s="6"/>
      <c r="J956" s="8"/>
      <c r="K956" s="9"/>
      <c r="L956" s="9"/>
      <c r="M956" s="9"/>
      <c r="N956" s="9"/>
      <c r="O956" s="9"/>
    </row>
    <row r="957" spans="1:15" ht="12.75" customHeight="1" x14ac:dyDescent="0.25">
      <c r="A957" s="98"/>
      <c r="B957" s="2"/>
      <c r="E957" s="4"/>
      <c r="F957" s="2"/>
      <c r="H957" s="5"/>
      <c r="I957" s="6"/>
      <c r="J957" s="8"/>
      <c r="K957" s="9"/>
      <c r="L957" s="9"/>
      <c r="M957" s="9"/>
      <c r="N957" s="9"/>
      <c r="O957" s="9"/>
    </row>
    <row r="958" spans="1:15" ht="12.75" customHeight="1" x14ac:dyDescent="0.25">
      <c r="A958" s="98"/>
      <c r="B958" s="2"/>
      <c r="E958" s="4"/>
      <c r="F958" s="2"/>
      <c r="H958" s="5"/>
      <c r="I958" s="6"/>
      <c r="J958" s="8"/>
      <c r="K958" s="9"/>
      <c r="L958" s="9"/>
      <c r="M958" s="9"/>
      <c r="N958" s="9"/>
      <c r="O958" s="9"/>
    </row>
    <row r="959" spans="1:15" ht="12.75" customHeight="1" x14ac:dyDescent="0.25">
      <c r="A959" s="98"/>
      <c r="B959" s="2"/>
      <c r="E959" s="4"/>
      <c r="F959" s="2"/>
      <c r="H959" s="5"/>
      <c r="I959" s="6"/>
      <c r="J959" s="8"/>
      <c r="K959" s="9"/>
      <c r="L959" s="9"/>
      <c r="M959" s="9"/>
      <c r="N959" s="9"/>
      <c r="O959" s="9"/>
    </row>
    <row r="960" spans="1:15" ht="12.75" customHeight="1" x14ac:dyDescent="0.25">
      <c r="A960" s="98"/>
      <c r="B960" s="2"/>
      <c r="E960" s="4"/>
      <c r="F960" s="2"/>
      <c r="H960" s="5"/>
      <c r="I960" s="6"/>
      <c r="J960" s="8"/>
      <c r="K960" s="9"/>
      <c r="L960" s="9"/>
      <c r="M960" s="9"/>
      <c r="N960" s="9"/>
      <c r="O960" s="9"/>
    </row>
    <row r="961" spans="1:15" ht="12.75" customHeight="1" x14ac:dyDescent="0.25">
      <c r="A961" s="98"/>
      <c r="B961" s="2"/>
      <c r="E961" s="4"/>
      <c r="F961" s="2"/>
      <c r="H961" s="5"/>
      <c r="I961" s="6"/>
      <c r="J961" s="8"/>
      <c r="K961" s="9"/>
      <c r="L961" s="9"/>
      <c r="M961" s="9"/>
      <c r="N961" s="9"/>
      <c r="O961" s="9"/>
    </row>
    <row r="962" spans="1:15" ht="12.75" customHeight="1" x14ac:dyDescent="0.25">
      <c r="A962" s="98"/>
      <c r="B962" s="2"/>
      <c r="E962" s="4"/>
      <c r="F962" s="2"/>
      <c r="H962" s="5"/>
      <c r="I962" s="6"/>
      <c r="J962" s="8"/>
      <c r="K962" s="9"/>
      <c r="L962" s="9"/>
      <c r="M962" s="9"/>
      <c r="N962" s="9"/>
      <c r="O962" s="9"/>
    </row>
    <row r="963" spans="1:15" ht="12.75" customHeight="1" x14ac:dyDescent="0.25">
      <c r="A963" s="98"/>
      <c r="B963" s="2"/>
      <c r="E963" s="4"/>
      <c r="F963" s="2"/>
      <c r="H963" s="5"/>
      <c r="I963" s="6"/>
      <c r="J963" s="8"/>
      <c r="K963" s="9"/>
      <c r="L963" s="9"/>
      <c r="M963" s="9"/>
      <c r="N963" s="9"/>
      <c r="O963" s="9"/>
    </row>
    <row r="964" spans="1:15" ht="12.75" customHeight="1" x14ac:dyDescent="0.25">
      <c r="A964" s="98"/>
      <c r="B964" s="2"/>
      <c r="E964" s="4"/>
      <c r="F964" s="2"/>
      <c r="H964" s="5"/>
      <c r="I964" s="6"/>
      <c r="J964" s="8"/>
      <c r="K964" s="9"/>
      <c r="L964" s="9"/>
      <c r="M964" s="9"/>
      <c r="N964" s="9"/>
      <c r="O964" s="9"/>
    </row>
    <row r="965" spans="1:15" ht="12.75" customHeight="1" x14ac:dyDescent="0.25">
      <c r="A965" s="98"/>
      <c r="B965" s="2"/>
      <c r="E965" s="4"/>
      <c r="F965" s="2"/>
      <c r="H965" s="5"/>
      <c r="I965" s="6"/>
      <c r="J965" s="8"/>
      <c r="K965" s="9"/>
      <c r="L965" s="9"/>
      <c r="M965" s="9"/>
      <c r="N965" s="9"/>
      <c r="O965" s="9"/>
    </row>
    <row r="966" spans="1:15" ht="12.75" customHeight="1" x14ac:dyDescent="0.25">
      <c r="A966" s="98"/>
      <c r="B966" s="2"/>
      <c r="E966" s="4"/>
      <c r="F966" s="2"/>
      <c r="H966" s="5"/>
      <c r="I966" s="6"/>
      <c r="J966" s="8"/>
      <c r="K966" s="9"/>
      <c r="L966" s="9"/>
      <c r="M966" s="9"/>
      <c r="N966" s="9"/>
      <c r="O966" s="9"/>
    </row>
    <row r="967" spans="1:15" ht="12.75" customHeight="1" x14ac:dyDescent="0.25">
      <c r="A967" s="98"/>
      <c r="B967" s="2"/>
      <c r="E967" s="4"/>
      <c r="F967" s="2"/>
      <c r="H967" s="5"/>
      <c r="I967" s="6"/>
      <c r="J967" s="8"/>
      <c r="K967" s="9"/>
      <c r="L967" s="9"/>
      <c r="M967" s="9"/>
      <c r="N967" s="9"/>
      <c r="O967" s="9"/>
    </row>
    <row r="968" spans="1:15" ht="12.75" customHeight="1" x14ac:dyDescent="0.25">
      <c r="A968" s="98"/>
      <c r="B968" s="2"/>
      <c r="E968" s="4"/>
      <c r="F968" s="2"/>
      <c r="H968" s="5"/>
      <c r="I968" s="6"/>
      <c r="J968" s="8"/>
      <c r="K968" s="9"/>
      <c r="L968" s="9"/>
      <c r="M968" s="9"/>
      <c r="N968" s="9"/>
      <c r="O968" s="9"/>
    </row>
    <row r="969" spans="1:15" ht="12.75" customHeight="1" x14ac:dyDescent="0.25">
      <c r="A969" s="98"/>
      <c r="B969" s="2"/>
      <c r="E969" s="4"/>
      <c r="F969" s="2"/>
      <c r="H969" s="5"/>
      <c r="I969" s="6"/>
      <c r="J969" s="8"/>
      <c r="K969" s="9"/>
      <c r="L969" s="9"/>
      <c r="M969" s="9"/>
      <c r="N969" s="9"/>
      <c r="O969" s="9"/>
    </row>
    <row r="970" spans="1:15" ht="12.75" customHeight="1" x14ac:dyDescent="0.25">
      <c r="A970" s="98"/>
      <c r="B970" s="2"/>
      <c r="E970" s="4"/>
      <c r="F970" s="2"/>
      <c r="H970" s="5"/>
      <c r="I970" s="6"/>
      <c r="J970" s="8"/>
      <c r="K970" s="9"/>
      <c r="L970" s="9"/>
      <c r="M970" s="9"/>
      <c r="N970" s="9"/>
      <c r="O970" s="9"/>
    </row>
    <row r="971" spans="1:15" ht="12.75" customHeight="1" x14ac:dyDescent="0.25">
      <c r="A971" s="98"/>
      <c r="B971" s="2"/>
      <c r="E971" s="4"/>
      <c r="F971" s="2"/>
      <c r="H971" s="5"/>
      <c r="I971" s="6"/>
      <c r="J971" s="8"/>
      <c r="K971" s="9"/>
      <c r="L971" s="9"/>
      <c r="M971" s="9"/>
      <c r="N971" s="9"/>
      <c r="O971" s="9"/>
    </row>
    <row r="972" spans="1:15" ht="12.75" customHeight="1" x14ac:dyDescent="0.25">
      <c r="A972" s="98"/>
      <c r="B972" s="2"/>
      <c r="E972" s="4"/>
      <c r="F972" s="2"/>
      <c r="H972" s="5"/>
      <c r="I972" s="6"/>
      <c r="J972" s="8"/>
      <c r="K972" s="9"/>
      <c r="L972" s="9"/>
      <c r="M972" s="9"/>
      <c r="N972" s="9"/>
      <c r="O972" s="9"/>
    </row>
    <row r="973" spans="1:15" ht="12.75" customHeight="1" x14ac:dyDescent="0.25">
      <c r="A973" s="98"/>
      <c r="B973" s="2"/>
      <c r="E973" s="4"/>
      <c r="F973" s="2"/>
      <c r="H973" s="5"/>
      <c r="I973" s="6"/>
      <c r="J973" s="8"/>
      <c r="K973" s="9"/>
      <c r="L973" s="9"/>
      <c r="M973" s="9"/>
      <c r="N973" s="9"/>
      <c r="O973" s="9"/>
    </row>
    <row r="974" spans="1:15" ht="12.75" customHeight="1" x14ac:dyDescent="0.25">
      <c r="A974" s="98"/>
      <c r="B974" s="2"/>
      <c r="E974" s="4"/>
      <c r="F974" s="2"/>
      <c r="H974" s="5"/>
      <c r="I974" s="6"/>
      <c r="J974" s="8"/>
      <c r="K974" s="9"/>
      <c r="L974" s="9"/>
      <c r="M974" s="9"/>
      <c r="N974" s="9"/>
      <c r="O974" s="9"/>
    </row>
    <row r="975" spans="1:15" ht="12.75" customHeight="1" x14ac:dyDescent="0.25">
      <c r="A975" s="98"/>
      <c r="B975" s="2"/>
      <c r="E975" s="4"/>
      <c r="F975" s="2"/>
      <c r="H975" s="5"/>
      <c r="I975" s="6"/>
      <c r="J975" s="8"/>
      <c r="K975" s="9"/>
      <c r="L975" s="9"/>
      <c r="M975" s="9"/>
      <c r="N975" s="9"/>
      <c r="O975" s="9"/>
    </row>
    <row r="976" spans="1:15" ht="12.75" customHeight="1" x14ac:dyDescent="0.25">
      <c r="A976" s="98"/>
      <c r="B976" s="2"/>
      <c r="E976" s="4"/>
      <c r="F976" s="2"/>
      <c r="H976" s="5"/>
      <c r="I976" s="6"/>
      <c r="J976" s="8"/>
      <c r="K976" s="9"/>
      <c r="L976" s="9"/>
      <c r="M976" s="9"/>
      <c r="N976" s="9"/>
      <c r="O976" s="9"/>
    </row>
    <row r="977" spans="1:15" ht="12.75" customHeight="1" x14ac:dyDescent="0.25">
      <c r="A977" s="98"/>
      <c r="B977" s="2"/>
      <c r="E977" s="4"/>
      <c r="F977" s="2"/>
      <c r="H977" s="5"/>
      <c r="I977" s="6"/>
      <c r="J977" s="8"/>
      <c r="K977" s="9"/>
      <c r="L977" s="9"/>
      <c r="M977" s="9"/>
      <c r="N977" s="9"/>
      <c r="O977" s="9"/>
    </row>
    <row r="978" spans="1:15" ht="12.75" customHeight="1" x14ac:dyDescent="0.25">
      <c r="A978" s="98"/>
      <c r="B978" s="2"/>
      <c r="E978" s="4"/>
      <c r="F978" s="2"/>
      <c r="H978" s="5"/>
      <c r="I978" s="6"/>
      <c r="J978" s="8"/>
      <c r="K978" s="9"/>
      <c r="L978" s="9"/>
      <c r="M978" s="9"/>
      <c r="N978" s="9"/>
      <c r="O978" s="9"/>
    </row>
    <row r="979" spans="1:15" ht="12.75" customHeight="1" x14ac:dyDescent="0.25">
      <c r="A979" s="98"/>
      <c r="B979" s="2"/>
      <c r="E979" s="4"/>
      <c r="F979" s="2"/>
      <c r="H979" s="5"/>
      <c r="I979" s="6"/>
      <c r="J979" s="8"/>
      <c r="K979" s="9"/>
      <c r="L979" s="9"/>
      <c r="M979" s="9"/>
      <c r="N979" s="9"/>
      <c r="O979" s="9"/>
    </row>
    <row r="980" spans="1:15" ht="12.75" customHeight="1" x14ac:dyDescent="0.25">
      <c r="A980" s="98"/>
      <c r="B980" s="2"/>
      <c r="E980" s="4"/>
      <c r="F980" s="2"/>
      <c r="H980" s="5"/>
      <c r="I980" s="6"/>
      <c r="J980" s="8"/>
      <c r="K980" s="9"/>
      <c r="L980" s="9"/>
      <c r="M980" s="9"/>
      <c r="N980" s="9"/>
      <c r="O980" s="9"/>
    </row>
    <row r="981" spans="1:15" ht="12.75" customHeight="1" x14ac:dyDescent="0.25">
      <c r="A981" s="98"/>
      <c r="B981" s="2"/>
      <c r="E981" s="4"/>
      <c r="F981" s="2"/>
      <c r="H981" s="5"/>
      <c r="I981" s="6"/>
      <c r="J981" s="8"/>
      <c r="K981" s="9"/>
      <c r="L981" s="9"/>
      <c r="M981" s="9"/>
      <c r="N981" s="9"/>
      <c r="O981" s="9"/>
    </row>
    <row r="982" spans="1:15" ht="12.75" customHeight="1" x14ac:dyDescent="0.25">
      <c r="A982" s="98"/>
      <c r="B982" s="2"/>
      <c r="E982" s="4"/>
      <c r="F982" s="2"/>
      <c r="H982" s="5"/>
      <c r="I982" s="6"/>
      <c r="J982" s="8"/>
      <c r="K982" s="9"/>
      <c r="L982" s="9"/>
      <c r="M982" s="9"/>
      <c r="N982" s="9"/>
      <c r="O982" s="9"/>
    </row>
    <row r="983" spans="1:15" ht="12.75" customHeight="1" x14ac:dyDescent="0.25">
      <c r="A983" s="98"/>
      <c r="B983" s="2"/>
      <c r="E983" s="4"/>
      <c r="F983" s="2"/>
      <c r="H983" s="5"/>
      <c r="I983" s="6"/>
      <c r="J983" s="8"/>
      <c r="K983" s="9"/>
      <c r="L983" s="9"/>
      <c r="M983" s="9"/>
      <c r="N983" s="9"/>
      <c r="O983" s="9"/>
    </row>
    <row r="984" spans="1:15" ht="12.75" customHeight="1" x14ac:dyDescent="0.25">
      <c r="A984" s="98"/>
      <c r="B984" s="2"/>
      <c r="E984" s="4"/>
      <c r="F984" s="2"/>
      <c r="H984" s="5"/>
      <c r="I984" s="6"/>
      <c r="J984" s="8"/>
      <c r="K984" s="9"/>
      <c r="L984" s="9"/>
      <c r="M984" s="9"/>
      <c r="N984" s="9"/>
      <c r="O984" s="9"/>
    </row>
    <row r="985" spans="1:15" ht="12.75" customHeight="1" x14ac:dyDescent="0.25">
      <c r="A985" s="98"/>
      <c r="B985" s="2"/>
      <c r="E985" s="4"/>
      <c r="F985" s="2"/>
      <c r="H985" s="5"/>
      <c r="I985" s="6"/>
      <c r="J985" s="8"/>
      <c r="K985" s="9"/>
      <c r="L985" s="9"/>
      <c r="M985" s="9"/>
      <c r="N985" s="9"/>
      <c r="O985" s="9"/>
    </row>
    <row r="986" spans="1:15" ht="12.75" customHeight="1" x14ac:dyDescent="0.25">
      <c r="A986" s="98"/>
      <c r="B986" s="2"/>
      <c r="E986" s="4"/>
      <c r="F986" s="2"/>
      <c r="H986" s="5"/>
      <c r="I986" s="6"/>
      <c r="J986" s="8"/>
      <c r="K986" s="9"/>
      <c r="L986" s="9"/>
      <c r="M986" s="9"/>
      <c r="N986" s="9"/>
      <c r="O986" s="9"/>
    </row>
    <row r="987" spans="1:15" ht="12.75" customHeight="1" x14ac:dyDescent="0.25">
      <c r="A987" s="98"/>
      <c r="B987" s="2"/>
      <c r="E987" s="4"/>
      <c r="F987" s="2"/>
      <c r="H987" s="5"/>
      <c r="I987" s="6"/>
      <c r="J987" s="8"/>
      <c r="K987" s="9"/>
      <c r="L987" s="9"/>
      <c r="M987" s="9"/>
      <c r="N987" s="9"/>
      <c r="O987" s="9"/>
    </row>
    <row r="988" spans="1:15" ht="12.75" customHeight="1" x14ac:dyDescent="0.25">
      <c r="A988" s="98"/>
      <c r="B988" s="2"/>
      <c r="E988" s="4"/>
      <c r="F988" s="2"/>
      <c r="H988" s="5"/>
      <c r="I988" s="6"/>
      <c r="J988" s="8"/>
      <c r="K988" s="9"/>
      <c r="L988" s="9"/>
      <c r="M988" s="9"/>
      <c r="N988" s="9"/>
      <c r="O988" s="9"/>
    </row>
    <row r="989" spans="1:15" ht="12.75" customHeight="1" x14ac:dyDescent="0.25">
      <c r="A989" s="98"/>
      <c r="B989" s="2"/>
      <c r="E989" s="4"/>
      <c r="F989" s="2"/>
      <c r="H989" s="5"/>
      <c r="I989" s="6"/>
      <c r="J989" s="8"/>
      <c r="K989" s="9"/>
      <c r="L989" s="9"/>
      <c r="M989" s="9"/>
      <c r="N989" s="9"/>
      <c r="O989" s="9"/>
    </row>
    <row r="990" spans="1:15" ht="12.75" customHeight="1" x14ac:dyDescent="0.25">
      <c r="A990" s="98"/>
      <c r="B990" s="2"/>
      <c r="E990" s="4"/>
      <c r="F990" s="2"/>
      <c r="H990" s="5"/>
      <c r="I990" s="6"/>
      <c r="J990" s="8"/>
      <c r="K990" s="9"/>
      <c r="L990" s="9"/>
      <c r="M990" s="9"/>
      <c r="N990" s="9"/>
      <c r="O990" s="9"/>
    </row>
    <row r="991" spans="1:15" ht="12.75" customHeight="1" x14ac:dyDescent="0.25">
      <c r="A991" s="98"/>
      <c r="B991" s="2"/>
      <c r="E991" s="4"/>
      <c r="F991" s="2"/>
      <c r="H991" s="5"/>
      <c r="I991" s="6"/>
      <c r="J991" s="8"/>
      <c r="K991" s="9"/>
      <c r="L991" s="9"/>
      <c r="M991" s="9"/>
      <c r="N991" s="9"/>
      <c r="O991" s="9"/>
    </row>
    <row r="992" spans="1:15" ht="12.75" customHeight="1" x14ac:dyDescent="0.25">
      <c r="A992" s="98"/>
      <c r="B992" s="2"/>
      <c r="E992" s="4"/>
      <c r="F992" s="2"/>
      <c r="H992" s="5"/>
      <c r="I992" s="6"/>
      <c r="J992" s="8"/>
      <c r="K992" s="9"/>
      <c r="L992" s="9"/>
      <c r="M992" s="9"/>
      <c r="N992" s="9"/>
      <c r="O992" s="9"/>
    </row>
    <row r="993" spans="1:15" ht="12.75" customHeight="1" x14ac:dyDescent="0.25">
      <c r="A993" s="98"/>
      <c r="B993" s="2"/>
      <c r="E993" s="4"/>
      <c r="F993" s="2"/>
      <c r="H993" s="5"/>
      <c r="I993" s="6"/>
      <c r="J993" s="8"/>
      <c r="K993" s="9"/>
      <c r="L993" s="9"/>
      <c r="M993" s="9"/>
      <c r="N993" s="9"/>
      <c r="O993" s="9"/>
    </row>
    <row r="994" spans="1:15" ht="12.75" customHeight="1" x14ac:dyDescent="0.25">
      <c r="A994" s="98"/>
      <c r="B994" s="2"/>
      <c r="E994" s="4"/>
      <c r="F994" s="2"/>
      <c r="H994" s="5"/>
      <c r="I994" s="6"/>
      <c r="J994" s="8"/>
      <c r="K994" s="9"/>
      <c r="L994" s="9"/>
      <c r="M994" s="9"/>
      <c r="N994" s="9"/>
      <c r="O994" s="9"/>
    </row>
    <row r="995" spans="1:15" ht="12.75" customHeight="1" x14ac:dyDescent="0.25">
      <c r="A995" s="98"/>
      <c r="B995" s="2"/>
      <c r="E995" s="4"/>
      <c r="F995" s="2"/>
      <c r="H995" s="5"/>
      <c r="I995" s="6"/>
      <c r="J995" s="8"/>
      <c r="K995" s="9"/>
      <c r="L995" s="9"/>
      <c r="M995" s="9"/>
      <c r="N995" s="9"/>
      <c r="O995" s="9"/>
    </row>
    <row r="996" spans="1:15" ht="12.75" customHeight="1" x14ac:dyDescent="0.25">
      <c r="A996" s="98"/>
      <c r="B996" s="2"/>
      <c r="E996" s="4"/>
      <c r="F996" s="2"/>
      <c r="H996" s="5"/>
      <c r="I996" s="6"/>
      <c r="J996" s="8"/>
      <c r="K996" s="9"/>
      <c r="L996" s="9"/>
      <c r="M996" s="9"/>
      <c r="N996" s="9"/>
      <c r="O996" s="9"/>
    </row>
    <row r="997" spans="1:15" ht="12.75" customHeight="1" x14ac:dyDescent="0.25">
      <c r="A997" s="98"/>
      <c r="B997" s="2"/>
      <c r="E997" s="4"/>
      <c r="F997" s="2"/>
      <c r="H997" s="5"/>
      <c r="I997" s="6"/>
      <c r="J997" s="8"/>
      <c r="K997" s="9"/>
      <c r="L997" s="9"/>
      <c r="M997" s="9"/>
      <c r="N997" s="9"/>
      <c r="O997" s="9"/>
    </row>
    <row r="998" spans="1:15" ht="12.75" customHeight="1" x14ac:dyDescent="0.25">
      <c r="A998" s="98"/>
      <c r="B998" s="2"/>
      <c r="E998" s="4"/>
      <c r="F998" s="2"/>
      <c r="H998" s="5"/>
      <c r="I998" s="6"/>
      <c r="J998" s="8"/>
      <c r="K998" s="9"/>
      <c r="L998" s="9"/>
      <c r="M998" s="9"/>
      <c r="N998" s="9"/>
      <c r="O998" s="9"/>
    </row>
    <row r="999" spans="1:15" ht="12.75" customHeight="1" x14ac:dyDescent="0.25">
      <c r="A999" s="98"/>
      <c r="B999" s="2"/>
      <c r="E999" s="4"/>
      <c r="F999" s="2"/>
      <c r="H999" s="5"/>
      <c r="I999" s="6"/>
      <c r="J999" s="8"/>
      <c r="K999" s="9"/>
      <c r="L999" s="9"/>
      <c r="M999" s="9"/>
      <c r="N999" s="9"/>
      <c r="O999" s="9"/>
    </row>
    <row r="1000" spans="1:15" ht="12.75" customHeight="1" x14ac:dyDescent="0.25">
      <c r="A1000" s="98"/>
      <c r="B1000" s="2"/>
      <c r="E1000" s="4"/>
      <c r="F1000" s="2"/>
      <c r="H1000" s="5"/>
      <c r="I1000" s="6"/>
      <c r="J1000" s="8"/>
      <c r="K1000" s="9"/>
      <c r="L1000" s="9"/>
      <c r="M1000" s="9"/>
      <c r="N1000" s="9"/>
      <c r="O1000" s="9"/>
    </row>
  </sheetData>
  <mergeCells count="1">
    <mergeCell ref="E2:J2"/>
  </mergeCells>
  <pageMargins left="0.7" right="0.7" top="0.75" bottom="0.75" header="0" footer="0"/>
  <pageSetup orientation="landscape" r:id="rId1"/>
  <headerFooter>
    <oddHeader>&amp;LOFFICIAL BID DOCUMENT Lot 3A&amp;CNorth Carolina Child Nutrition Services Purchasing Alliance Food Bid Bid Period August 1, 2022 - July 31, 2023&amp;R&amp;P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Supplies L3</vt:lpstr>
      <vt:lpstr>LOT 3A</vt:lpstr>
      <vt:lpstr>'Supplies L3'!Print_Area</vt:lpstr>
      <vt:lpstr>'Supplies L3'!Print_Titles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Bealler, Kristen (ADM)</dc:creator>
  <cp:keywords/>
  <dc:description/>
  <cp:lastModifiedBy>Tammy Woodie</cp:lastModifiedBy>
  <cp:revision/>
  <cp:lastPrinted>2024-03-17T21:23:29Z</cp:lastPrinted>
  <dcterms:created xsi:type="dcterms:W3CDTF">2020-01-29T18:46:01Z</dcterms:created>
  <dcterms:modified xsi:type="dcterms:W3CDTF">2024-03-27T18:33:22Z</dcterms:modified>
  <cp:category/>
  <cp:contentStatus/>
</cp:coreProperties>
</file>